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10" tabRatio="858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externalReferences>
    <externalReference r:id="rId18"/>
  </externalReference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<sst xmlns="http://schemas.openxmlformats.org/spreadsheetml/2006/main" count="3659" uniqueCount="867">
  <si>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</si>
  <si>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</si>
  <si>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</si>
  <si>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</si>
  <si>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</si>
  <si>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</si>
  <si>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</si>
  <si>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</si>
  <si>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</si>
  <si>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</si>
  <si>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</si>
  <si>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</si>
  <si>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</si>
  <si>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</si>
  <si>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</si>
  <si>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</si>
  <si>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</si>
  <si>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</si>
  <si>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</si>
  <si>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</si>
  <si>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</si>
  <si>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</si>
  <si>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</si>
  <si>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</si>
  <si>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</si>
  <si>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</si>
  <si>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</si>
  <si>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</si>
  <si>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</si>
  <si>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</si>
  <si>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</si>
  <si>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</si>
  <si>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</si>
  <si>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</si>
  <si>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</si>
  <si>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</si>
  <si>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</si>
  <si>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</si>
  <si>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</si>
  <si>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</si>
  <si>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</si>
  <si>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</si>
  <si>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</si>
  <si>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</si>
  <si>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29.04.2008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</si>
  <si>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</si>
  <si>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</si>
  <si>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</si>
  <si>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</si>
  <si>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</si>
  <si>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</si>
  <si>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</si>
  <si>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</si>
  <si>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Дальняя, д. 38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</si>
  <si>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</si>
  <si>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</si>
  <si>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</si>
  <si>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</si>
  <si>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</si>
  <si>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</si>
  <si>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</si>
  <si>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</si>
  <si>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35:24:0305022:2946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</si>
  <si>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</si>
  <si>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</si>
  <si>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</si>
  <si>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</si>
  <si>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</si>
  <si>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</si>
  <si>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</si>
  <si>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</si>
  <si>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</si>
  <si>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</si>
  <si>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</si>
  <si>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</si>
  <si>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</si>
  <si>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</si>
  <si>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</si>
  <si>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</si>
  <si>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</si>
  <si>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</si>
  <si>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</si>
  <si>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</si>
  <si>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</si>
  <si>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</si>
  <si>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</si>
  <si>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</si>
  <si>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</si>
  <si>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</si>
  <si>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</si>
  <si>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</si>
  <si>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</si>
  <si>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</si>
  <si>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</si>
  <si>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</si>
  <si>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</si>
  <si>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</si>
  <si>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</si>
  <si>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</si>
  <si>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</si>
  <si>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</si>
  <si>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</si>
  <si>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</si>
  <si>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</si>
  <si>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</si>
  <si>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</si>
  <si>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</si>
  <si>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</si>
  <si>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</si>
  <si>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</si>
  <si>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</si>
  <si>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</si>
  <si>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</si>
  <si>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</si>
  <si>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</si>
  <si>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</si>
  <si>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</si>
  <si>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</si>
  <si>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</si>
  <si>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</si>
  <si>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</si>
  <si>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</si>
  <si>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</si>
  <si>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</si>
  <si>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</si>
  <si>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</si>
  <si>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</si>
  <si>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</si>
  <si>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</si>
  <si>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</si>
  <si>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</si>
  <si>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</si>
  <si>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</si>
  <si>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</si>
  <si>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</si>
  <si>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</si>
  <si>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</si>
  <si>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</si>
  <si>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</si>
  <si>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</si>
  <si>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</si>
  <si>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</si>
  <si>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</si>
  <si>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</si>
  <si>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</si>
  <si>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</si>
  <si>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</si>
  <si>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</si>
  <si>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</si>
  <si>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</si>
  <si>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</si>
  <si>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</si>
  <si>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</si>
  <si>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</si>
  <si>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</si>
  <si>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</si>
  <si>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</si>
  <si>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</si>
  <si>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</si>
  <si>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</si>
  <si>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</si>
  <si>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</si>
  <si>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</si>
  <si>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</si>
  <si>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</si>
  <si>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</si>
  <si>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</si>
  <si>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</si>
  <si>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</si>
  <si>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</si>
  <si>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</si>
  <si>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</si>
  <si>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</si>
  <si>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</si>
  <si>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</si>
  <si>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</si>
  <si>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</si>
  <si>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</si>
  <si>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</si>
  <si>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</si>
  <si>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</si>
  <si>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</si>
  <si>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</si>
  <si>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</si>
  <si>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</si>
  <si>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</si>
  <si>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</si>
  <si>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</si>
  <si>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</si>
  <si>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</si>
  <si>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</si>
  <si>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</si>
  <si>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</si>
  <si>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</si>
  <si>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</si>
  <si>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</si>
  <si>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</si>
  <si>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</si>
  <si>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</si>
  <si>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</si>
  <si>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</si>
  <si>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</si>
  <si>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</si>
  <si>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</si>
  <si>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</si>
  <si>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</si>
  <si>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</si>
  <si>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</si>
  <si>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</si>
  <si>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</si>
  <si>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</si>
  <si>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</si>
  <si>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</si>
  <si>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</si>
  <si>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</si>
  <si>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</si>
  <si>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</si>
  <si>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</si>
  <si>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</si>
  <si>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</si>
  <si>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</si>
  <si>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</si>
  <si>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</si>
  <si>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</si>
  <si>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</si>
  <si>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</si>
  <si>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</si>
  <si>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</si>
  <si>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</si>
  <si>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</si>
  <si>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</si>
  <si>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</si>
  <si>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</si>
  <si>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</si>
  <si>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</si>
  <si>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</si>
  <si>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</si>
  <si>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</si>
  <si>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</si>
  <si>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</si>
  <si>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</si>
  <si>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</si>
  <si>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</si>
  <si>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</si>
  <si>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</si>
  <si>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</si>
  <si>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</si>
  <si>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</si>
  <si>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</si>
  <si>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</si>
  <si>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</si>
  <si>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</si>
  <si>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</si>
  <si>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</si>
  <si>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</si>
  <si>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</si>
  <si>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</si>
  <si>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</si>
  <si>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</si>
  <si>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</si>
  <si>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</si>
  <si>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</si>
  <si>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</si>
  <si>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</si>
  <si>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</si>
  <si>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</si>
  <si>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</si>
  <si>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</si>
  <si>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</si>
  <si>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</si>
  <si>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</si>
  <si>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</si>
  <si>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</si>
  <si>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</si>
  <si>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</si>
  <si>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</si>
  <si>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</si>
  <si>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</si>
  <si>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</si>
  <si>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</si>
  <si>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</si>
  <si>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</si>
  <si>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</si>
  <si>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</si>
  <si>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</si>
  <si>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</si>
  <si>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</si>
  <si>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</si>
  <si>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</si>
  <si>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</si>
  <si>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</si>
  <si>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</si>
  <si>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</si>
  <si>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</si>
  <si>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</si>
  <si>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</si>
  <si>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</si>
  <si>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</si>
  <si>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</si>
  <si>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</si>
  <si>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</si>
  <si>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</si>
  <si>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</si>
  <si>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</si>
  <si>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</si>
  <si>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</si>
  <si>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</si>
  <si>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</si>
  <si>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</si>
  <si>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</si>
  <si>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</si>
  <si>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</si>
  <si>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</si>
  <si>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</si>
  <si>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</si>
  <si>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</si>
  <si>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</si>
  <si>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</si>
  <si>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</si>
  <si>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</si>
  <si>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</si>
  <si>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</si>
  <si>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</si>
  <si>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</si>
  <si>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</si>
  <si>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</si>
  <si>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</si>
  <si>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</si>
  <si>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</si>
  <si>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</si>
  <si>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</si>
  <si>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</si>
  <si>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</si>
  <si>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</si>
  <si>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</si>
  <si>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</si>
  <si>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</si>
  <si>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</si>
  <si>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</si>
  <si>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</si>
  <si>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</si>
  <si>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</si>
  <si>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</si>
  <si>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</si>
  <si>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</si>
  <si>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</si>
  <si>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</si>
  <si>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</si>
  <si>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</si>
  <si>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</si>
  <si>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</si>
  <si>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</si>
  <si>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</si>
  <si>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</si>
  <si>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</si>
  <si>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</si>
  <si>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</si>
  <si>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</si>
  <si>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</si>
  <si>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</si>
  <si>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</si>
  <si>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</si>
  <si>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</si>
  <si>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</si>
  <si>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</si>
  <si>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</si>
  <si>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</si>
  <si>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</si>
  <si>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</si>
  <si>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</si>
  <si>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</si>
  <si>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</si>
  <si>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</si>
  <si>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</si>
  <si>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</si>
  <si>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</si>
  <si>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</si>
  <si>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</si>
  <si>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</si>
  <si>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</si>
  <si>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</si>
  <si>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</si>
  <si>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</si>
  <si>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</si>
  <si>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</si>
  <si>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</si>
  <si>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</si>
  <si>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</si>
  <si>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</si>
  <si>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</si>
  <si>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</si>
  <si>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</si>
  <si>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</si>
  <si>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</si>
  <si>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</si>
  <si>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</si>
  <si>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</si>
  <si>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</si>
  <si>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</si>
  <si>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</si>
  <si>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</si>
  <si>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</si>
  <si>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</si>
  <si>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</si>
  <si>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</si>
  <si>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</si>
  <si>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</si>
  <si>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</si>
  <si>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</si>
  <si>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</si>
  <si>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</si>
  <si>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</si>
  <si>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</si>
  <si>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</si>
  <si>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</si>
  <si>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</si>
  <si>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</si>
  <si>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</si>
  <si>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</si>
  <si>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</si>
  <si>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</si>
  <si>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</si>
  <si>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</si>
  <si>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</si>
  <si>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</si>
  <si>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</si>
  <si>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</si>
  <si>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</si>
  <si>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</si>
  <si>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</si>
  <si>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</si>
  <si>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</si>
  <si>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</si>
  <si>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</si>
  <si>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</si>
  <si>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</si>
  <si>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</si>
  <si>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</si>
  <si>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</si>
  <si>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</si>
  <si>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</si>
  <si>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</si>
  <si>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</si>
  <si>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</si>
  <si>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</si>
  <si>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</si>
  <si>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</si>
  <si>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</si>
  <si>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</si>
  <si>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</si>
  <si>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</si>
  <si>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</si>
  <si>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</si>
  <si>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</si>
  <si>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</si>
  <si>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</si>
  <si>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</si>
  <si>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</si>
  <si>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</si>
  <si>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</si>
  <si>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</si>
  <si>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</si>
  <si>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</si>
  <si>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</si>
  <si>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</si>
  <si>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</si>
  <si>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</si>
  <si>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</si>
  <si>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</si>
  <si>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</si>
  <si>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</si>
  <si>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</si>
  <si>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</si>
  <si>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</si>
  <si>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</si>
  <si>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</si>
  <si>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</si>
  <si>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</si>
  <si>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</si>
  <si>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</si>
  <si>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</si>
  <si>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</si>
  <si>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</si>
  <si>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</si>
  <si>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</si>
  <si>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</si>
  <si>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</si>
  <si>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</si>
  <si>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</si>
  <si>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</si>
  <si>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</si>
  <si>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</si>
  <si>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</si>
  <si>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</si>
  <si>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</si>
  <si>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</si>
  <si>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</si>
  <si>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</si>
  <si>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</si>
  <si>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</si>
  <si>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</si>
  <si>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</si>
  <si>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</si>
  <si>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</si>
  <si>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</si>
  <si>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</si>
  <si>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</si>
  <si>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</si>
  <si>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</si>
  <si>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</si>
  <si>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</si>
  <si>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</si>
  <si>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</si>
  <si>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</si>
  <si>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</si>
  <si>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</si>
  <si>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</si>
  <si>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</si>
  <si>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</si>
  <si>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</si>
  <si>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</si>
  <si>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</si>
  <si>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</si>
  <si>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</si>
  <si>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</si>
  <si>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</si>
  <si>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</si>
  <si>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</si>
  <si>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</si>
  <si>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</si>
  <si>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</si>
  <si>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</si>
  <si>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</si>
  <si>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</si>
  <si>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</si>
  <si>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</si>
  <si>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</si>
  <si>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</si>
  <si>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</si>
  <si>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</si>
  <si>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</si>
  <si>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</si>
  <si>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</si>
  <si>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</si>
  <si>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</si>
  <si>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</si>
  <si>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</si>
  <si>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</si>
  <si>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</si>
  <si>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</si>
  <si>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</si>
  <si>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</si>
  <si>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</si>
  <si>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</si>
  <si>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</si>
  <si>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</si>
  <si>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</si>
  <si>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</si>
  <si>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</si>
  <si>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</si>
  <si>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</si>
  <si>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</si>
  <si>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</si>
  <si>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</si>
  <si>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</si>
  <si>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</si>
  <si>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</si>
  <si>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</si>
  <si>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</si>
  <si>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</si>
  <si>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</si>
  <si>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</si>
  <si>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</si>
  <si>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</si>
  <si>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</si>
  <si>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</si>
  <si>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</si>
  <si>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</si>
  <si>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</si>
  <si>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</si>
  <si>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</si>
  <si>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</si>
  <si>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</si>
  <si>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</si>
  <si>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</si>
  <si>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</si>
  <si>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</si>
  <si>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</si>
  <si>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</si>
  <si>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</si>
  <si>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</si>
  <si>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</si>
  <si>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</si>
  <si>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</si>
  <si>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</si>
  <si>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</si>
  <si>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</si>
  <si>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</si>
  <si>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</si>
  <si>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</si>
  <si>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</si>
  <si>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</si>
  <si>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</si>
  <si>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</si>
  <si>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</si>
  <si>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</si>
  <si>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</si>
  <si>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</si>
  <si>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</si>
  <si>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</si>
  <si>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</si>
  <si>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</si>
  <si>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</si>
  <si>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</si>
  <si>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</si>
  <si>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</si>
  <si>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</si>
  <si>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</si>
  <si>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</si>
  <si>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</si>
  <si>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</si>
  <si>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</si>
  <si>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</si>
  <si>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</si>
  <si>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</si>
  <si>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</si>
  <si>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</si>
  <si>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</si>
  <si>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</si>
  <si>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</si>
  <si>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</si>
  <si>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</si>
  <si>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</si>
  <si>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</si>
  <si>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</si>
  <si>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</si>
  <si>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</si>
  <si>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</si>
  <si>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</si>
  <si>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</si>
  <si>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</si>
  <si>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</si>
  <si>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</si>
  <si>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</si>
  <si>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</si>
  <si>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</si>
  <si>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</si>
  <si>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</si>
  <si>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</si>
  <si>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</si>
  <si>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</si>
  <si>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</si>
  <si>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</si>
  <si>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</si>
  <si>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</si>
  <si>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</si>
  <si>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</si>
  <si>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</si>
  <si>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</si>
  <si>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</si>
  <si>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</si>
  <si>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</si>
  <si>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</si>
  <si>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</si>
  <si>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</si>
  <si>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</si>
  <si>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</si>
  <si>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</si>
  <si>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</si>
  <si>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</si>
  <si>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</si>
  <si>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</si>
  <si>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</si>
  <si>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</si>
  <si>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</si>
  <si>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</si>
  <si>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</si>
  <si>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</si>
  <si>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</si>
  <si>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</si>
  <si>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</si>
  <si>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</si>
  <si>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</si>
  <si>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</si>
  <si>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</si>
  <si>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</si>
  <si>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</si>
  <si>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</si>
  <si>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</si>
  <si>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</si>
  <si>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</si>
  <si>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</si>
  <si>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</si>
  <si>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</si>
  <si>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</si>
  <si>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</si>
  <si>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</si>
  <si>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</si>
  <si>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</si>
  <si>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</si>
  <si>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</si>
  <si>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</si>
  <si>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</si>
  <si>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</si>
  <si>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</si>
  <si>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</si>
  <si>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</si>
  <si>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</si>
  <si>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</si>
  <si>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</si>
  <si>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</si>
  <si>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</si>
  <si>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</si>
  <si>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</si>
  <si>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</si>
  <si>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</si>
  <si>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</si>
  <si>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</si>
  <si>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</si>
  <si>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</si>
  <si>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</si>
  <si>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</si>
  <si>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</si>
  <si>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</si>
  <si>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</si>
  <si>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</si>
  <si>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</si>
  <si>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</si>
  <si>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</si>
  <si>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</si>
  <si>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</si>
  <si>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</si>
  <si>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</si>
  <si>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</si>
  <si>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</si>
  <si>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</si>
  <si>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</si>
  <si>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</si>
  <si>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</si>
  <si>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Дальняя ул 38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</si>
  <si>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</si>
  <si>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</si>
  <si>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</si>
  <si>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</si>
  <si>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</si>
  <si>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</si>
  <si>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</si>
  <si>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</si>
  <si>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</si>
  <si>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</si>
  <si>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</si>
  <si>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</si>
  <si>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</si>
  <si>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</si>
  <si>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</si>
  <si>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</si>
  <si>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</si>
  <si>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</si>
  <si>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</si>
  <si>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</si>
  <si>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</si>
  <si>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</si>
  <si>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</si>
  <si>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</si>
  <si>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</si>
  <si>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</si>
  <si>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</si>
  <si>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</si>
  <si>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</si>
  <si>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</si>
  <si>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</si>
  <si>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</si>
  <si>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</si>
  <si>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</si>
  <si>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</si>
  <si>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</si>
  <si>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</si>
  <si>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</si>
  <si>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</si>
  <si>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</si>
  <si>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</si>
  <si>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</si>
  <si>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</si>
  <si>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</si>
  <si>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</si>
  <si>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</si>
  <si>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</si>
  <si>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</si>
  <si>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</si>
  <si>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</si>
  <si>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</si>
  <si>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</si>
  <si>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</si>
  <si>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</si>
  <si>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</si>
  <si>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</si>
  <si>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</si>
  <si>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</si>
  <si>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</si>
  <si>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</si>
  <si>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</si>
  <si>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</si>
  <si>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</si>
  <si>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</si>
  <si>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</si>
  <si>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</si>
  <si>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</si>
  <si>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</si>
  <si>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</si>
  <si>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</si>
  <si>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</si>
  <si>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</si>
  <si>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</si>
  <si>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</si>
  <si>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1.</t>
  </si>
  <si>
    <t>2.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</si>
  <si>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</si>
  <si>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</si>
  <si>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</si>
  <si>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Дальняя, 38</t>
  </si>
  <si>
    <t>01.01.2016</t>
  </si>
  <si>
    <t>31.12.2016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</si>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</sst>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5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left"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horizontal="centerContinuous" vertical="top"/>
      <protection/>
    </xf>
    <xf numFmtId="0" fontId="26" fillId="0" borderId="27" xfId="0" applyNumberFormat="1" applyFont="1" applyFill="1" applyBorder="1" applyAlignment="1" applyProtection="1">
      <alignment horizontal="centerContinuous" vertical="top"/>
      <protection/>
    </xf>
    <xf numFmtId="0" fontId="26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vertical="top" wrapText="1"/>
      <protection/>
    </xf>
    <xf numFmtId="0" fontId="13" fillId="0" borderId="30" xfId="0" applyNumberFormat="1" applyFont="1" applyFill="1" applyBorder="1" applyAlignment="1" applyProtection="1">
      <alignment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2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8" fillId="0" borderId="11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0" fillId="35" borderId="34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7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6" fillId="36" borderId="11" xfId="0" applyNumberFormat="1" applyFont="1" applyFill="1" applyBorder="1" applyAlignment="1" applyProtection="1">
      <alignment vertical="top"/>
      <protection/>
    </xf>
    <xf numFmtId="0" fontId="0" fillId="36" borderId="25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5" xfId="0" applyNumberFormat="1" applyFont="1" applyFill="1" applyBorder="1" applyAlignment="1" applyProtection="1">
      <alignment vertical="top"/>
      <protection/>
    </xf>
    <xf numFmtId="16" fontId="12" fillId="36" borderId="3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23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horizontal="right" vertical="top"/>
      <protection/>
    </xf>
    <xf numFmtId="0" fontId="12" fillId="38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vertical="top"/>
      <protection/>
    </xf>
    <xf numFmtId="2" fontId="0" fillId="0" borderId="33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8" xfId="0" applyNumberFormat="1" applyFont="1" applyFill="1" applyBorder="1" applyAlignment="1" applyProtection="1">
      <alignment horizontal="centerContinuous" vertical="top"/>
      <protection/>
    </xf>
    <xf numFmtId="0" fontId="12" fillId="39" borderId="33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4" xfId="0" applyNumberFormat="1" applyFont="1" applyFill="1" applyBorder="1" applyAlignment="1" applyProtection="1">
      <alignment horizontal="centerContinuous"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5" xfId="0" applyNumberFormat="1" applyFont="1" applyFill="1" applyBorder="1" applyAlignment="1" applyProtection="1">
      <alignment vertical="top"/>
      <protection/>
    </xf>
    <xf numFmtId="0" fontId="30" fillId="36" borderId="43" xfId="0" applyNumberFormat="1" applyFont="1" applyFill="1" applyBorder="1" applyAlignment="1" applyProtection="1">
      <alignment horizontal="centerContinuous" vertical="top"/>
      <protection/>
    </xf>
    <xf numFmtId="0" fontId="12" fillId="36" borderId="27" xfId="0" applyNumberFormat="1" applyFont="1" applyFill="1" applyBorder="1" applyAlignment="1" applyProtection="1">
      <alignment horizontal="centerContinuous" vertical="top"/>
      <protection/>
    </xf>
    <xf numFmtId="0" fontId="12" fillId="36" borderId="44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31" fillId="40" borderId="0" xfId="0" applyNumberFormat="1" applyFont="1" applyFill="1" applyBorder="1" applyAlignment="1" applyProtection="1">
      <alignment vertical="top"/>
      <protection/>
    </xf>
    <xf numFmtId="0" fontId="12" fillId="36" borderId="45" xfId="0" applyNumberFormat="1" applyFont="1" applyFill="1" applyBorder="1" applyAlignment="1" applyProtection="1">
      <alignment horizontal="center" vertical="top"/>
      <protection/>
    </xf>
    <xf numFmtId="0" fontId="12" fillId="36" borderId="46" xfId="0" applyNumberFormat="1" applyFont="1" applyFill="1" applyBorder="1" applyAlignment="1" applyProtection="1">
      <alignment vertical="top" wrapText="1"/>
      <protection/>
    </xf>
    <xf numFmtId="0" fontId="12" fillId="36" borderId="46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7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/>
    </xf>
    <xf numFmtId="0" fontId="1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4" fontId="2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>
      <alignment horizontal="center" wrapText="1"/>
    </xf>
    <xf numFmtId="0" fontId="12" fillId="0" borderId="37" xfId="0" applyNumberFormat="1" applyFont="1" applyFill="1" applyBorder="1" applyAlignment="1" applyProtection="1">
      <alignment horizontal="left" vertical="top"/>
      <protection/>
    </xf>
    <xf numFmtId="16" fontId="12" fillId="0" borderId="37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vertical="top" wrapText="1"/>
      <protection/>
    </xf>
    <xf numFmtId="0" fontId="2" fillId="0" borderId="49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wrapText="1"/>
    </xf>
    <xf numFmtId="0" fontId="0" fillId="0" borderId="50" xfId="0" applyNumberFormat="1" applyFont="1" applyFill="1" applyBorder="1" applyAlignment="1" applyProtection="1">
      <alignment vertical="top"/>
      <protection/>
    </xf>
    <xf numFmtId="0" fontId="12" fillId="0" borderId="45" xfId="0" applyNumberFormat="1" applyFont="1" applyFill="1" applyBorder="1" applyAlignment="1" applyProtection="1">
      <alignment horizontal="left" vertical="top"/>
      <protection/>
    </xf>
    <xf numFmtId="0" fontId="2" fillId="0" borderId="5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43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2" fillId="0" borderId="41" xfId="0" applyNumberFormat="1" applyFont="1" applyFill="1" applyBorder="1" applyAlignment="1" applyProtection="1">
      <alignment vertical="top"/>
      <protection/>
    </xf>
    <xf numFmtId="0" fontId="12" fillId="0" borderId="53" xfId="0" applyNumberFormat="1" applyFont="1" applyFill="1" applyBorder="1" applyAlignment="1" applyProtection="1">
      <alignment vertical="top"/>
      <protection/>
    </xf>
    <xf numFmtId="0" fontId="12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14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left"/>
    </xf>
    <xf numFmtId="0" fontId="2" fillId="0" borderId="46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5" xfId="0" applyFont="1" applyBorder="1" applyAlignment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47" xfId="0" applyNumberFormat="1" applyFont="1" applyFill="1" applyBorder="1" applyAlignment="1" applyProtection="1">
      <alignment horizontal="center" vertical="top" wrapText="1"/>
      <protection/>
    </xf>
    <xf numFmtId="0" fontId="2" fillId="0" borderId="48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14" fontId="0" fillId="0" borderId="25" xfId="0" applyNumberFormat="1" applyFont="1" applyFill="1" applyBorder="1" applyAlignment="1" applyProtection="1">
      <alignment horizontal="right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right" vertical="top"/>
      <protection/>
    </xf>
    <xf numFmtId="181" fontId="0" fillId="36" borderId="25" xfId="0" applyNumberFormat="1" applyFont="1" applyFill="1" applyBorder="1" applyAlignment="1" applyProtection="1">
      <alignment vertical="top"/>
      <protection/>
    </xf>
    <xf numFmtId="0" fontId="12" fillId="36" borderId="56" xfId="0" applyNumberFormat="1" applyFont="1" applyFill="1" applyBorder="1" applyAlignment="1" applyProtection="1">
      <alignment horizontal="center" vertical="top"/>
      <protection/>
    </xf>
    <xf numFmtId="0" fontId="12" fillId="36" borderId="10" xfId="0" applyNumberFormat="1" applyFont="1" applyFill="1" applyBorder="1" applyAlignment="1" applyProtection="1">
      <alignment vertical="top"/>
      <protection/>
    </xf>
    <xf numFmtId="181" fontId="0" fillId="36" borderId="50" xfId="0" applyNumberFormat="1" applyFont="1" applyFill="1" applyBorder="1" applyAlignment="1" applyProtection="1">
      <alignment vertical="top"/>
      <protection/>
    </xf>
    <xf numFmtId="0" fontId="12" fillId="36" borderId="57" xfId="0" applyNumberFormat="1" applyFont="1" applyFill="1" applyBorder="1" applyAlignment="1" applyProtection="1">
      <alignment horizontal="center" vertical="top"/>
      <protection/>
    </xf>
    <xf numFmtId="0" fontId="12" fillId="36" borderId="58" xfId="0" applyNumberFormat="1" applyFont="1" applyFill="1" applyBorder="1" applyAlignment="1" applyProtection="1">
      <alignment vertical="top"/>
      <protection/>
    </xf>
    <xf numFmtId="181" fontId="0" fillId="36" borderId="26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0" fontId="12" fillId="0" borderId="59" xfId="0" applyNumberFormat="1" applyFont="1" applyFill="1" applyBorder="1" applyAlignment="1" applyProtection="1">
      <alignment vertical="top"/>
      <protection/>
    </xf>
    <xf numFmtId="0" fontId="12" fillId="0" borderId="6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12" fillId="0" borderId="20" xfId="0" applyNumberFormat="1" applyFont="1" applyFill="1" applyBorder="1" applyAlignment="1" applyProtection="1">
      <alignment horizontal="left" vertical="top"/>
      <protection/>
    </xf>
    <xf numFmtId="0" fontId="12" fillId="0" borderId="51" xfId="0" applyNumberFormat="1" applyFont="1" applyFill="1" applyBorder="1" applyAlignment="1" applyProtection="1">
      <alignment vertical="top"/>
      <protection/>
    </xf>
    <xf numFmtId="0" fontId="12" fillId="0" borderId="63" xfId="0" applyNumberFormat="1" applyFont="1" applyFill="1" applyBorder="1" applyAlignment="1" applyProtection="1">
      <alignment vertical="top"/>
      <protection/>
    </xf>
    <xf numFmtId="181" fontId="0" fillId="0" borderId="64" xfId="0" applyNumberFormat="1" applyFont="1" applyFill="1" applyBorder="1" applyAlignment="1" applyProtection="1">
      <alignment vertical="top"/>
      <protection/>
    </xf>
    <xf numFmtId="0" fontId="30" fillId="39" borderId="13" xfId="0" applyNumberFormat="1" applyFont="1" applyFill="1" applyBorder="1" applyAlignment="1" applyProtection="1">
      <alignment horizontal="centerContinuous" vertical="top"/>
      <protection/>
    </xf>
    <xf numFmtId="0" fontId="30" fillId="39" borderId="34" xfId="0" applyNumberFormat="1" applyFont="1" applyFill="1" applyBorder="1" applyAlignment="1" applyProtection="1">
      <alignment horizontal="centerContinuous" vertical="top"/>
      <protection/>
    </xf>
    <xf numFmtId="0" fontId="30" fillId="39" borderId="35" xfId="0" applyNumberFormat="1" applyFont="1" applyFill="1" applyBorder="1" applyAlignment="1" applyProtection="1">
      <alignment horizontal="centerContinuous" vertical="top"/>
      <protection/>
    </xf>
    <xf numFmtId="0" fontId="30" fillId="39" borderId="36" xfId="0" applyNumberFormat="1" applyFont="1" applyFill="1" applyBorder="1" applyAlignment="1" applyProtection="1">
      <alignment horizontal="centerContinuous"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12" fillId="39" borderId="14" xfId="0" applyNumberFormat="1" applyFont="1" applyFill="1" applyBorder="1" applyAlignment="1" applyProtection="1">
      <alignment horizontal="center" vertical="top"/>
      <protection/>
    </xf>
    <xf numFmtId="0" fontId="12" fillId="39" borderId="37" xfId="0" applyNumberFormat="1" applyFont="1" applyFill="1" applyBorder="1" applyAlignment="1" applyProtection="1">
      <alignment vertical="top"/>
      <protection/>
    </xf>
    <xf numFmtId="0" fontId="0" fillId="39" borderId="25" xfId="0" applyNumberFormat="1" applyFont="1" applyFill="1" applyBorder="1" applyAlignment="1" applyProtection="1">
      <alignment vertical="top"/>
      <protection/>
    </xf>
    <xf numFmtId="0" fontId="12" fillId="39" borderId="45" xfId="0" applyNumberFormat="1" applyFont="1" applyFill="1" applyBorder="1" applyAlignment="1" applyProtection="1">
      <alignment vertical="top"/>
      <protection/>
    </xf>
    <xf numFmtId="0" fontId="12" fillId="39" borderId="46" xfId="0" applyNumberFormat="1" applyFont="1" applyFill="1" applyBorder="1" applyAlignment="1" applyProtection="1">
      <alignment vertical="top"/>
      <protection/>
    </xf>
    <xf numFmtId="181" fontId="0" fillId="39" borderId="26" xfId="0" applyNumberFormat="1" applyFont="1" applyFill="1" applyBorder="1" applyAlignment="1" applyProtection="1">
      <alignment vertical="top"/>
      <protection/>
    </xf>
    <xf numFmtId="181" fontId="0" fillId="20" borderId="25" xfId="0" applyNumberFormat="1" applyFont="1" applyFill="1" applyBorder="1" applyAlignment="1" applyProtection="1">
      <alignment vertical="top"/>
      <protection/>
    </xf>
    <xf numFmtId="0" fontId="12" fillId="20" borderId="45" xfId="0" applyNumberFormat="1" applyFont="1" applyFill="1" applyBorder="1" applyAlignment="1" applyProtection="1">
      <alignment horizontal="center" vertical="top"/>
      <protection/>
    </xf>
    <xf numFmtId="0" fontId="12" fillId="20" borderId="46" xfId="0" applyNumberFormat="1" applyFont="1" applyFill="1" applyBorder="1" applyAlignment="1" applyProtection="1">
      <alignment vertical="top"/>
      <protection/>
    </xf>
    <xf numFmtId="181" fontId="0" fillId="20" borderId="26" xfId="0" applyNumberFormat="1" applyFont="1" applyFill="1" applyBorder="1" applyAlignment="1" applyProtection="1">
      <alignment vertical="top"/>
      <protection/>
    </xf>
    <xf numFmtId="0" fontId="30" fillId="35" borderId="34" xfId="0" applyNumberFormat="1" applyFont="1" applyFill="1" applyBorder="1" applyAlignment="1" applyProtection="1">
      <alignment horizontal="centerContinuous" vertical="top"/>
      <protection/>
    </xf>
    <xf numFmtId="0" fontId="12" fillId="35" borderId="34" xfId="0" applyNumberFormat="1" applyFont="1" applyFill="1" applyBorder="1" applyAlignment="1" applyProtection="1">
      <alignment horizontal="centerContinuous" vertical="top"/>
      <protection/>
    </xf>
    <xf numFmtId="0" fontId="12" fillId="35" borderId="35" xfId="0" applyNumberFormat="1" applyFont="1" applyFill="1" applyBorder="1" applyAlignment="1" applyProtection="1">
      <alignment horizontal="centerContinuous" vertical="top"/>
      <protection/>
    </xf>
    <xf numFmtId="0" fontId="12" fillId="35" borderId="36" xfId="0" applyNumberFormat="1" applyFont="1" applyFill="1" applyBorder="1" applyAlignment="1" applyProtection="1">
      <alignment horizontal="centerContinuous" vertical="top"/>
      <protection/>
    </xf>
    <xf numFmtId="0" fontId="12" fillId="36" borderId="43" xfId="0" applyNumberFormat="1" applyFont="1" applyFill="1" applyBorder="1" applyAlignment="1" applyProtection="1">
      <alignment horizontal="center" vertical="top"/>
      <protection/>
    </xf>
    <xf numFmtId="0" fontId="26" fillId="36" borderId="37" xfId="0" applyNumberFormat="1" applyFont="1" applyFill="1" applyBorder="1" applyAlignment="1" applyProtection="1">
      <alignment vertical="top"/>
      <protection/>
    </xf>
    <xf numFmtId="0" fontId="12" fillId="36" borderId="37" xfId="0" applyNumberFormat="1" applyFont="1" applyFill="1" applyBorder="1" applyAlignment="1" applyProtection="1">
      <alignment vertical="top"/>
      <protection/>
    </xf>
    <xf numFmtId="0" fontId="12" fillId="36" borderId="37" xfId="0" applyNumberFormat="1" applyFont="1" applyFill="1" applyBorder="1" applyAlignment="1" applyProtection="1">
      <alignment vertical="top" wrapText="1"/>
      <protection/>
    </xf>
    <xf numFmtId="0" fontId="12" fillId="36" borderId="45" xfId="0" applyNumberFormat="1" applyFont="1" applyFill="1" applyBorder="1" applyAlignment="1" applyProtection="1">
      <alignment vertical="top" wrapText="1"/>
      <protection/>
    </xf>
    <xf numFmtId="0" fontId="12" fillId="36" borderId="53" xfId="0" applyNumberFormat="1" applyFont="1" applyFill="1" applyBorder="1" applyAlignment="1" applyProtection="1">
      <alignment horizontal="center" vertical="top"/>
      <protection/>
    </xf>
    <xf numFmtId="0" fontId="26" fillId="36" borderId="54" xfId="0" applyNumberFormat="1" applyFont="1" applyFill="1" applyBorder="1" applyAlignment="1" applyProtection="1">
      <alignment vertical="top"/>
      <protection/>
    </xf>
    <xf numFmtId="0" fontId="12" fillId="39" borderId="53" xfId="0" applyNumberFormat="1" applyFont="1" applyFill="1" applyBorder="1" applyAlignment="1" applyProtection="1">
      <alignment horizontal="center" vertical="top"/>
      <protection/>
    </xf>
    <xf numFmtId="0" fontId="12" fillId="39" borderId="54" xfId="0" applyNumberFormat="1" applyFont="1" applyFill="1" applyBorder="1" applyAlignment="1" applyProtection="1">
      <alignment vertical="top"/>
      <protection/>
    </xf>
    <xf numFmtId="0" fontId="0" fillId="39" borderId="24" xfId="0" applyNumberFormat="1" applyFont="1" applyFill="1" applyBorder="1" applyAlignment="1" applyProtection="1">
      <alignment vertical="top"/>
      <protection/>
    </xf>
    <xf numFmtId="0" fontId="12" fillId="39" borderId="37" xfId="0" applyNumberFormat="1" applyFont="1" applyFill="1" applyBorder="1" applyAlignment="1" applyProtection="1">
      <alignment horizontal="center" vertical="top"/>
      <protection/>
    </xf>
    <xf numFmtId="0" fontId="12" fillId="39" borderId="45" xfId="0" applyNumberFormat="1" applyFont="1" applyFill="1" applyBorder="1" applyAlignment="1" applyProtection="1">
      <alignment horizontal="center" vertical="top"/>
      <protection/>
    </xf>
    <xf numFmtId="0" fontId="30" fillId="41" borderId="34" xfId="0" applyNumberFormat="1" applyFont="1" applyFill="1" applyBorder="1" applyAlignment="1" applyProtection="1">
      <alignment horizontal="centerContinuous" vertical="top"/>
      <protection/>
    </xf>
    <xf numFmtId="0" fontId="30" fillId="41" borderId="35" xfId="0" applyNumberFormat="1" applyFont="1" applyFill="1" applyBorder="1" applyAlignment="1" applyProtection="1">
      <alignment horizontal="centerContinuous" vertical="top"/>
      <protection/>
    </xf>
    <xf numFmtId="0" fontId="30" fillId="41" borderId="36" xfId="0" applyNumberFormat="1" applyFont="1" applyFill="1" applyBorder="1" applyAlignment="1" applyProtection="1">
      <alignment horizontal="centerContinuous" vertical="top"/>
      <protection/>
    </xf>
    <xf numFmtId="0" fontId="12" fillId="41" borderId="37" xfId="0" applyNumberFormat="1" applyFont="1" applyFill="1" applyBorder="1" applyAlignment="1" applyProtection="1">
      <alignment horizontal="center" vertical="top"/>
      <protection/>
    </xf>
    <xf numFmtId="0" fontId="0" fillId="41" borderId="25" xfId="0" applyNumberFormat="1" applyFont="1" applyFill="1" applyBorder="1" applyAlignment="1" applyProtection="1">
      <alignment vertical="top"/>
      <protection/>
    </xf>
    <xf numFmtId="0" fontId="12" fillId="41" borderId="45" xfId="0" applyNumberFormat="1" applyFont="1" applyFill="1" applyBorder="1" applyAlignment="1" applyProtection="1">
      <alignment horizontal="center" vertical="top"/>
      <protection/>
    </xf>
    <xf numFmtId="0" fontId="12" fillId="41" borderId="46" xfId="0" applyNumberFormat="1" applyFont="1" applyFill="1" applyBorder="1" applyAlignment="1" applyProtection="1">
      <alignment vertical="top" wrapText="1"/>
      <protection/>
    </xf>
    <xf numFmtId="0" fontId="32" fillId="41" borderId="46" xfId="0" applyNumberFormat="1" applyFont="1" applyFill="1" applyBorder="1" applyAlignment="1" applyProtection="1">
      <alignment vertical="top"/>
      <protection/>
    </xf>
    <xf numFmtId="181" fontId="0" fillId="41" borderId="26" xfId="0" applyNumberFormat="1" applyFont="1" applyFill="1" applyBorder="1" applyAlignment="1" applyProtection="1">
      <alignment vertical="top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horizontal="right" vertical="top"/>
      <protection/>
    </xf>
    <xf numFmtId="0" fontId="2" fillId="0" borderId="47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vertical="top"/>
      <protection/>
    </xf>
    <xf numFmtId="0" fontId="12" fillId="0" borderId="37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5" xfId="65" applyNumberFormat="1" applyFont="1" applyFill="1" applyBorder="1" applyAlignment="1" applyProtection="1">
      <alignment horizontal="right" vertical="top"/>
      <protection/>
    </xf>
    <xf numFmtId="0" fontId="12" fillId="0" borderId="45" xfId="65" applyNumberFormat="1" applyFont="1" applyFill="1" applyBorder="1" applyAlignment="1" applyProtection="1">
      <alignment horizontal="center" vertical="top"/>
      <protection/>
    </xf>
    <xf numFmtId="0" fontId="12" fillId="0" borderId="46" xfId="65" applyNumberFormat="1" applyFont="1" applyFill="1" applyBorder="1" applyAlignment="1" applyProtection="1">
      <alignment vertical="top"/>
      <protection/>
    </xf>
    <xf numFmtId="0" fontId="2" fillId="0" borderId="46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0" fillId="0" borderId="0" xfId="65" applyNumberFormat="1" applyFont="1" applyFill="1" applyBorder="1" applyAlignment="1" applyProtection="1">
      <alignment horizontal="right" vertical="top"/>
      <protection/>
    </xf>
    <xf numFmtId="0" fontId="12" fillId="36" borderId="37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6" fillId="36" borderId="11" xfId="65" applyNumberFormat="1" applyFont="1" applyFill="1" applyBorder="1" applyAlignment="1" applyProtection="1">
      <alignment vertical="top"/>
      <protection/>
    </xf>
    <xf numFmtId="181" fontId="0" fillId="36" borderId="25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56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0" xfId="65" applyNumberFormat="1" applyFont="1" applyFill="1" applyBorder="1" applyAlignment="1" applyProtection="1">
      <alignment vertical="top"/>
      <protection/>
    </xf>
    <xf numFmtId="16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23" xfId="65" applyNumberFormat="1" applyFont="1" applyFill="1" applyBorder="1" applyAlignment="1" applyProtection="1">
      <alignment vertical="top"/>
      <protection/>
    </xf>
    <xf numFmtId="0" fontId="12" fillId="36" borderId="57" xfId="65" applyNumberFormat="1" applyFont="1" applyFill="1" applyBorder="1" applyAlignment="1" applyProtection="1">
      <alignment horizontal="center" vertical="top"/>
      <protection/>
    </xf>
    <xf numFmtId="0" fontId="12" fillId="36" borderId="58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9" xfId="65" applyNumberFormat="1" applyFont="1" applyFill="1" applyBorder="1" applyAlignment="1" applyProtection="1">
      <alignment vertical="top"/>
      <protection/>
    </xf>
    <xf numFmtId="0" fontId="12" fillId="0" borderId="60" xfId="65" applyNumberFormat="1" applyFont="1" applyFill="1" applyBorder="1" applyAlignment="1" applyProtection="1">
      <alignment vertical="top"/>
      <protection/>
    </xf>
    <xf numFmtId="0" fontId="0" fillId="0" borderId="61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1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62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1" xfId="65" applyNumberFormat="1" applyFont="1" applyFill="1" applyBorder="1" applyAlignment="1" applyProtection="1">
      <alignment vertical="top"/>
      <protection/>
    </xf>
    <xf numFmtId="0" fontId="12" fillId="0" borderId="63" xfId="65" applyNumberFormat="1" applyFont="1" applyFill="1" applyBorder="1" applyAlignment="1" applyProtection="1">
      <alignment vertical="top"/>
      <protection/>
    </xf>
    <xf numFmtId="181" fontId="0" fillId="0" borderId="64" xfId="65" applyNumberFormat="1" applyFont="1" applyFill="1" applyBorder="1" applyAlignment="1" applyProtection="1">
      <alignment vertical="top"/>
      <protection/>
    </xf>
    <xf numFmtId="0" fontId="30" fillId="39" borderId="13" xfId="65" applyNumberFormat="1" applyFont="1" applyFill="1" applyBorder="1" applyAlignment="1" applyProtection="1">
      <alignment horizontal="centerContinuous" vertical="top"/>
      <protection/>
    </xf>
    <xf numFmtId="0" fontId="30" fillId="39" borderId="34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horizontal="right"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7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45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181" fontId="0" fillId="39" borderId="26" xfId="65" applyNumberFormat="1" applyFont="1" applyFill="1" applyBorder="1" applyAlignment="1" applyProtection="1">
      <alignment vertical="top"/>
      <protection/>
    </xf>
    <xf numFmtId="0" fontId="12" fillId="20" borderId="37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5" xfId="65" applyNumberFormat="1" applyFont="1" applyFill="1" applyBorder="1" applyAlignment="1" applyProtection="1">
      <alignment vertical="top"/>
      <protection/>
    </xf>
    <xf numFmtId="0" fontId="12" fillId="20" borderId="45" xfId="65" applyNumberFormat="1" applyFont="1" applyFill="1" applyBorder="1" applyAlignment="1" applyProtection="1">
      <alignment horizontal="center" vertical="top"/>
      <protection/>
    </xf>
    <xf numFmtId="0" fontId="12" fillId="20" borderId="46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/>
      <protection/>
    </xf>
    <xf numFmtId="0" fontId="12" fillId="35" borderId="34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6" borderId="43" xfId="65" applyNumberFormat="1" applyFont="1" applyFill="1" applyBorder="1" applyAlignment="1" applyProtection="1">
      <alignment horizontal="center" vertical="top"/>
      <protection/>
    </xf>
    <xf numFmtId="0" fontId="26" fillId="36" borderId="37" xfId="65" applyNumberFormat="1" applyFont="1" applyFill="1" applyBorder="1" applyAlignment="1" applyProtection="1">
      <alignment vertical="top"/>
      <protection/>
    </xf>
    <xf numFmtId="0" fontId="0" fillId="36" borderId="25" xfId="65" applyNumberFormat="1" applyFont="1" applyFill="1" applyBorder="1" applyAlignment="1" applyProtection="1">
      <alignment vertical="top"/>
      <protection/>
    </xf>
    <xf numFmtId="0" fontId="12" fillId="36" borderId="37" xfId="65" applyNumberFormat="1" applyFont="1" applyFill="1" applyBorder="1" applyAlignment="1" applyProtection="1">
      <alignment vertical="top"/>
      <protection/>
    </xf>
    <xf numFmtId="0" fontId="12" fillId="36" borderId="37" xfId="65" applyNumberFormat="1" applyFont="1" applyFill="1" applyBorder="1" applyAlignment="1" applyProtection="1">
      <alignment vertical="top" wrapText="1"/>
      <protection/>
    </xf>
    <xf numFmtId="0" fontId="12" fillId="36" borderId="45" xfId="65" applyNumberFormat="1" applyFont="1" applyFill="1" applyBorder="1" applyAlignment="1" applyProtection="1">
      <alignment vertical="top" wrapText="1"/>
      <protection/>
    </xf>
    <xf numFmtId="0" fontId="12" fillId="36" borderId="53" xfId="65" applyNumberFormat="1" applyFont="1" applyFill="1" applyBorder="1" applyAlignment="1" applyProtection="1">
      <alignment horizontal="center" vertical="top"/>
      <protection/>
    </xf>
    <xf numFmtId="0" fontId="26" fillId="36" borderId="54" xfId="65" applyNumberFormat="1" applyFont="1" applyFill="1" applyBorder="1" applyAlignment="1" applyProtection="1">
      <alignment vertical="top"/>
      <protection/>
    </xf>
    <xf numFmtId="0" fontId="12" fillId="36" borderId="45" xfId="65" applyNumberFormat="1" applyFont="1" applyFill="1" applyBorder="1" applyAlignment="1" applyProtection="1">
      <alignment horizontal="center" vertical="top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9" borderId="53" xfId="65" applyNumberFormat="1" applyFont="1" applyFill="1" applyBorder="1" applyAlignment="1" applyProtection="1">
      <alignment horizontal="center" vertical="top"/>
      <protection/>
    </xf>
    <xf numFmtId="0" fontId="12" fillId="39" borderId="54" xfId="65" applyNumberFormat="1" applyFont="1" applyFill="1" applyBorder="1" applyAlignment="1" applyProtection="1">
      <alignment vertical="top"/>
      <protection/>
    </xf>
    <xf numFmtId="0" fontId="0" fillId="39" borderId="24" xfId="65" applyNumberFormat="1" applyFont="1" applyFill="1" applyBorder="1" applyAlignment="1" applyProtection="1">
      <alignment vertical="top"/>
      <protection/>
    </xf>
    <xf numFmtId="0" fontId="12" fillId="39" borderId="37" xfId="65" applyNumberFormat="1" applyFont="1" applyFill="1" applyBorder="1" applyAlignment="1" applyProtection="1">
      <alignment horizontal="center" vertical="top"/>
      <protection/>
    </xf>
    <xf numFmtId="0" fontId="12" fillId="39" borderId="45" xfId="65" applyNumberFormat="1" applyFont="1" applyFill="1" applyBorder="1" applyAlignment="1" applyProtection="1">
      <alignment horizontal="center" vertical="top"/>
      <protection/>
    </xf>
    <xf numFmtId="0" fontId="30" fillId="41" borderId="34" xfId="65" applyNumberFormat="1" applyFont="1" applyFill="1" applyBorder="1" applyAlignment="1" applyProtection="1">
      <alignment horizontal="centerContinuous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12" fillId="41" borderId="37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2" fillId="41" borderId="11" xfId="65" applyNumberFormat="1" applyFont="1" applyFill="1" applyBorder="1" applyAlignment="1" applyProtection="1">
      <alignment vertical="top"/>
      <protection/>
    </xf>
    <xf numFmtId="0" fontId="0" fillId="41" borderId="25" xfId="65" applyNumberFormat="1" applyFont="1" applyFill="1" applyBorder="1" applyAlignment="1" applyProtection="1">
      <alignment vertical="top"/>
      <protection/>
    </xf>
    <xf numFmtId="0" fontId="12" fillId="41" borderId="45" xfId="65" applyNumberFormat="1" applyFont="1" applyFill="1" applyBorder="1" applyAlignment="1" applyProtection="1">
      <alignment horizontal="center" vertical="top"/>
      <protection/>
    </xf>
    <xf numFmtId="0" fontId="12" fillId="41" borderId="46" xfId="65" applyNumberFormat="1" applyFont="1" applyFill="1" applyBorder="1" applyAlignment="1" applyProtection="1">
      <alignment vertical="top" wrapText="1"/>
      <protection/>
    </xf>
    <xf numFmtId="0" fontId="32" fillId="41" borderId="46" xfId="65" applyNumberFormat="1" applyFont="1" applyFill="1" applyBorder="1" applyAlignment="1" applyProtection="1">
      <alignment vertical="top"/>
      <protection/>
    </xf>
    <xf numFmtId="181" fontId="0" fillId="41" borderId="26" xfId="65" applyNumberFormat="1" applyFont="1" applyFill="1" applyBorder="1" applyAlignment="1" applyProtection="1">
      <alignment vertical="top"/>
      <protection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2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43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7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32" xfId="0" applyBorder="1" applyAlignment="1">
      <alignment horizontal="center" vertical="top" wrapText="1"/>
    </xf>
    <xf numFmtId="0" fontId="0" fillId="0" borderId="12" xfId="0" applyBorder="1" applyAlignment="1">
      <alignment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67" xfId="0" applyFont="1" applyBorder="1" applyAlignment="1">
      <alignment wrapText="1"/>
    </xf>
    <xf numFmtId="0" fontId="13" fillId="0" borderId="68" xfId="0" applyFont="1" applyBorder="1" applyAlignment="1">
      <alignment wrapText="1"/>
    </xf>
    <xf numFmtId="0" fontId="13" fillId="0" borderId="6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4" fillId="0" borderId="70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7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2" xfId="0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32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2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4" fontId="0" fillId="0" borderId="32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0" fontId="1" fillId="0" borderId="22" xfId="0" applyNumberFormat="1" applyFont="1" applyBorder="1" applyAlignment="1">
      <alignment horizontal="right" vertical="top" wrapText="1"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2" fillId="0" borderId="22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1" fillId="0" borderId="32" xfId="0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80" fontId="1" fillId="0" borderId="41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2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30" fillId="35" borderId="43" xfId="0" applyNumberFormat="1" applyFont="1" applyFill="1" applyBorder="1" applyAlignment="1" applyProtection="1">
      <alignment vertical="top" wrapText="1"/>
      <protection/>
    </xf>
    <xf numFmtId="0" fontId="30" fillId="35" borderId="27" xfId="0" applyNumberFormat="1" applyFont="1" applyFill="1" applyBorder="1" applyAlignment="1" applyProtection="1">
      <alignment vertical="top" wrapText="1"/>
      <protection/>
    </xf>
    <xf numFmtId="0" fontId="30" fillId="35" borderId="44" xfId="0" applyNumberFormat="1" applyFont="1" applyFill="1" applyBorder="1" applyAlignment="1" applyProtection="1">
      <alignment vertical="top" wrapText="1"/>
      <protection/>
    </xf>
    <xf numFmtId="0" fontId="24" fillId="0" borderId="14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vertical="top"/>
      <protection/>
    </xf>
    <xf numFmtId="0" fontId="12" fillId="0" borderId="60" xfId="0" applyNumberFormat="1" applyFont="1" applyFill="1" applyBorder="1" applyAlignment="1" applyProtection="1">
      <alignment horizontal="left" vertical="top" wrapText="1"/>
      <protection/>
    </xf>
    <xf numFmtId="0" fontId="12" fillId="0" borderId="6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62" xfId="0" applyNumberFormat="1" applyFont="1" applyFill="1" applyBorder="1" applyAlignment="1" applyProtection="1">
      <alignment horizontal="left" vertical="top"/>
      <protection/>
    </xf>
    <xf numFmtId="0" fontId="24" fillId="0" borderId="14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0" fontId="30" fillId="35" borderId="18" xfId="0" applyNumberFormat="1" applyFont="1" applyFill="1" applyBorder="1" applyAlignment="1" applyProtection="1">
      <alignment horizontal="center" vertical="top"/>
      <protection/>
    </xf>
    <xf numFmtId="0" fontId="30" fillId="35" borderId="60" xfId="0" applyNumberFormat="1" applyFont="1" applyFill="1" applyBorder="1" applyAlignment="1" applyProtection="1">
      <alignment horizontal="center" vertical="top"/>
      <protection/>
    </xf>
    <xf numFmtId="0" fontId="30" fillId="35" borderId="61" xfId="0" applyNumberFormat="1" applyFont="1" applyFill="1" applyBorder="1" applyAlignment="1" applyProtection="1">
      <alignment horizontal="center" vertical="top"/>
      <protection/>
    </xf>
    <xf numFmtId="4" fontId="19" fillId="36" borderId="74" xfId="0" applyNumberFormat="1" applyFont="1" applyFill="1" applyBorder="1" applyAlignment="1" applyProtection="1">
      <alignment horizontal="center" vertical="center" wrapText="1"/>
      <protection/>
    </xf>
    <xf numFmtId="4" fontId="19" fillId="36" borderId="36" xfId="0" applyNumberFormat="1" applyFont="1" applyFill="1" applyBorder="1" applyAlignment="1" applyProtection="1">
      <alignment horizontal="center" vertical="center" wrapText="1"/>
      <protection/>
    </xf>
    <xf numFmtId="0" fontId="41" fillId="0" borderId="67" xfId="0" applyFont="1" applyFill="1" applyBorder="1" applyAlignment="1">
      <alignment horizontal="left"/>
    </xf>
    <xf numFmtId="0" fontId="41" fillId="0" borderId="68" xfId="0" applyFont="1" applyFill="1" applyBorder="1" applyAlignment="1">
      <alignment horizontal="left"/>
    </xf>
    <xf numFmtId="0" fontId="41" fillId="0" borderId="69" xfId="0" applyFont="1" applyFill="1" applyBorder="1" applyAlignment="1">
      <alignment horizontal="left"/>
    </xf>
    <xf numFmtId="0" fontId="30" fillId="20" borderId="34" xfId="0" applyNumberFormat="1" applyFont="1" applyFill="1" applyBorder="1" applyAlignment="1" applyProtection="1">
      <alignment horizontal="center" vertical="top"/>
      <protection/>
    </xf>
    <xf numFmtId="0" fontId="30" fillId="20" borderId="35" xfId="0" applyNumberFormat="1" applyFont="1" applyFill="1" applyBorder="1" applyAlignment="1" applyProtection="1">
      <alignment horizontal="center" vertical="top"/>
      <protection/>
    </xf>
    <xf numFmtId="0" fontId="30" fillId="20" borderId="36" xfId="0" applyNumberFormat="1" applyFont="1" applyFill="1" applyBorder="1" applyAlignment="1" applyProtection="1">
      <alignment horizontal="center" vertical="top"/>
      <protection/>
    </xf>
    <xf numFmtId="0" fontId="19" fillId="36" borderId="14" xfId="0" applyNumberFormat="1" applyFont="1" applyFill="1" applyBorder="1" applyAlignment="1" applyProtection="1">
      <alignment horizontal="center" vertical="center" wrapText="1"/>
      <protection/>
    </xf>
    <xf numFmtId="0" fontId="19" fillId="36" borderId="44" xfId="0" applyNumberFormat="1" applyFont="1" applyFill="1" applyBorder="1" applyAlignment="1" applyProtection="1">
      <alignment horizontal="center" vertical="center" wrapText="1"/>
      <protection/>
    </xf>
    <xf numFmtId="0" fontId="19" fillId="36" borderId="74" xfId="0" applyNumberFormat="1" applyFont="1" applyFill="1" applyBorder="1" applyAlignment="1" applyProtection="1">
      <alignment horizontal="center" vertical="center" wrapText="1"/>
      <protection/>
    </xf>
    <xf numFmtId="0" fontId="19" fillId="36" borderId="36" xfId="0" applyNumberFormat="1" applyFont="1" applyFill="1" applyBorder="1" applyAlignment="1" applyProtection="1">
      <alignment horizontal="center" vertical="center" wrapText="1"/>
      <protection/>
    </xf>
    <xf numFmtId="0" fontId="30" fillId="35" borderId="34" xfId="0" applyNumberFormat="1" applyFont="1" applyFill="1" applyBorder="1" applyAlignment="1" applyProtection="1">
      <alignment horizontal="center" vertical="top" wrapText="1"/>
      <protection/>
    </xf>
    <xf numFmtId="0" fontId="30" fillId="35" borderId="35" xfId="0" applyNumberFormat="1" applyFont="1" applyFill="1" applyBorder="1" applyAlignment="1" applyProtection="1">
      <alignment horizontal="center" vertical="top" wrapText="1"/>
      <protection/>
    </xf>
    <xf numFmtId="0" fontId="30" fillId="35" borderId="36" xfId="0" applyNumberFormat="1" applyFont="1" applyFill="1" applyBorder="1" applyAlignment="1" applyProtection="1">
      <alignment horizontal="center" vertical="top" wrapText="1"/>
      <protection/>
    </xf>
    <xf numFmtId="0" fontId="12" fillId="0" borderId="60" xfId="65" applyNumberFormat="1" applyFont="1" applyFill="1" applyBorder="1" applyAlignment="1" applyProtection="1">
      <alignment horizontal="left" vertical="top" wrapText="1"/>
      <protection/>
    </xf>
    <xf numFmtId="0" fontId="12" fillId="0" borderId="61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62" xfId="65" applyNumberFormat="1" applyFont="1" applyFill="1" applyBorder="1" applyAlignment="1" applyProtection="1">
      <alignment horizontal="left"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0" fillId="0" borderId="62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12" fillId="0" borderId="62" xfId="65" applyNumberFormat="1" applyFont="1" applyFill="1" applyBorder="1" applyAlignment="1" applyProtection="1">
      <alignment vertical="top"/>
      <protection/>
    </xf>
    <xf numFmtId="0" fontId="24" fillId="0" borderId="14" xfId="65" applyFont="1" applyFill="1" applyBorder="1" applyAlignment="1">
      <alignment vertical="top" wrapText="1"/>
      <protection/>
    </xf>
    <xf numFmtId="0" fontId="24" fillId="0" borderId="27" xfId="65" applyFont="1" applyFill="1" applyBorder="1" applyAlignment="1">
      <alignment vertical="top" wrapText="1"/>
      <protection/>
    </xf>
    <xf numFmtId="0" fontId="24" fillId="0" borderId="44" xfId="65" applyFont="1" applyFill="1" applyBorder="1" applyAlignment="1">
      <alignment vertical="top" wrapText="1"/>
      <protection/>
    </xf>
    <xf numFmtId="0" fontId="30" fillId="35" borderId="18" xfId="65" applyNumberFormat="1" applyFont="1" applyFill="1" applyBorder="1" applyAlignment="1" applyProtection="1">
      <alignment horizontal="center" vertical="top"/>
      <protection/>
    </xf>
    <xf numFmtId="0" fontId="30" fillId="35" borderId="60" xfId="65" applyNumberFormat="1" applyFont="1" applyFill="1" applyBorder="1" applyAlignment="1" applyProtection="1">
      <alignment horizontal="center" vertical="top"/>
      <protection/>
    </xf>
    <xf numFmtId="0" fontId="30" fillId="35" borderId="61" xfId="65" applyNumberFormat="1" applyFont="1" applyFill="1" applyBorder="1" applyAlignment="1" applyProtection="1">
      <alignment horizontal="center" vertical="top"/>
      <protection/>
    </xf>
    <xf numFmtId="4" fontId="19" fillId="36" borderId="74" xfId="65" applyNumberFormat="1" applyFont="1" applyFill="1" applyBorder="1" applyAlignment="1" applyProtection="1">
      <alignment horizontal="center" vertical="center" wrapText="1"/>
      <protection/>
    </xf>
    <xf numFmtId="4" fontId="19" fillId="36" borderId="36" xfId="65" applyNumberFormat="1" applyFont="1" applyFill="1" applyBorder="1" applyAlignment="1" applyProtection="1">
      <alignment horizontal="center" vertical="center" wrapText="1"/>
      <protection/>
    </xf>
    <xf numFmtId="0" fontId="41" fillId="0" borderId="67" xfId="65" applyFont="1" applyFill="1" applyBorder="1" applyAlignment="1">
      <alignment horizontal="left"/>
      <protection/>
    </xf>
    <xf numFmtId="0" fontId="41" fillId="0" borderId="68" xfId="65" applyFont="1" applyFill="1" applyBorder="1" applyAlignment="1">
      <alignment horizontal="left"/>
      <protection/>
    </xf>
    <xf numFmtId="0" fontId="41" fillId="0" borderId="69" xfId="65" applyFont="1" applyFill="1" applyBorder="1" applyAlignment="1">
      <alignment horizontal="left"/>
      <protection/>
    </xf>
    <xf numFmtId="0" fontId="30" fillId="20" borderId="34" xfId="65" applyNumberFormat="1" applyFont="1" applyFill="1" applyBorder="1" applyAlignment="1" applyProtection="1">
      <alignment horizontal="center" vertical="top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4" xfId="65" applyNumberFormat="1" applyFont="1" applyFill="1" applyBorder="1" applyAlignment="1" applyProtection="1">
      <alignment horizontal="center" vertical="center" wrapText="1"/>
      <protection/>
    </xf>
    <xf numFmtId="0" fontId="19" fillId="36" borderId="74" xfId="65" applyNumberFormat="1" applyFont="1" applyFill="1" applyBorder="1" applyAlignment="1" applyProtection="1">
      <alignment horizontal="center" vertical="center" wrapText="1"/>
      <protection/>
    </xf>
    <xf numFmtId="0" fontId="19" fillId="36" borderId="36" xfId="65" applyNumberFormat="1" applyFont="1" applyFill="1" applyBorder="1" applyAlignment="1" applyProtection="1">
      <alignment horizontal="center" vertical="center" wrapText="1"/>
      <protection/>
    </xf>
    <xf numFmtId="0" fontId="30" fillId="35" borderId="34" xfId="65" applyNumberFormat="1" applyFont="1" applyFill="1" applyBorder="1" applyAlignment="1" applyProtection="1">
      <alignment horizontal="center" vertical="top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_2017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83;&#1072;&#1085;&#1086;&#1074;&#1099;&#1081;%20&#1086;&#1090;&#1076;&#1077;&#1083;\&#1056;&#1072;&#1073;&#1086;&#1095;&#1080;&#1081;%20&#1089;&#1090;&#1086;&#1083;\&#1042;&#1057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ля отчета"/>
      <sheetName val="Итог2016"/>
      <sheetName val="Итог2016К"/>
      <sheetName val="Ф2.3СведВыпРаб"/>
      <sheetName val="конкурс"/>
      <sheetName val="Ремонты"/>
      <sheetName val="Лист 2.6 (конк)"/>
    </sheetNames>
    <sheetDataSet>
      <sheetData sheetId="0">
        <row r="104">
          <cell r="AC104">
            <v>3.4</v>
          </cell>
        </row>
      </sheetData>
      <sheetData sheetId="2">
        <row r="104">
          <cell r="E104">
            <v>19.41</v>
          </cell>
          <cell r="G104" t="str">
            <v>01.01.2016</v>
          </cell>
          <cell r="BF104">
            <v>0.74</v>
          </cell>
          <cell r="BJ104">
            <v>4.31</v>
          </cell>
          <cell r="BN104">
            <v>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5" t="s">
        <v>103</v>
      </c>
    </row>
    <row r="2" ht="15.75">
      <c r="A2" s="55" t="s">
        <v>104</v>
      </c>
    </row>
    <row r="3" ht="15.75">
      <c r="A3" s="55" t="s">
        <v>105</v>
      </c>
    </row>
    <row r="5" ht="15.75">
      <c r="A5" s="55" t="s">
        <v>106</v>
      </c>
    </row>
    <row r="7" spans="1:4" ht="31.5">
      <c r="A7" s="56" t="s">
        <v>853</v>
      </c>
      <c r="B7" s="57" t="s">
        <v>107</v>
      </c>
      <c r="C7" s="57" t="s">
        <v>108</v>
      </c>
      <c r="D7" s="57" t="s">
        <v>109</v>
      </c>
    </row>
    <row r="8" spans="1:4" ht="15.75">
      <c r="A8" s="58" t="s">
        <v>814</v>
      </c>
      <c r="B8" s="58" t="s">
        <v>477</v>
      </c>
      <c r="C8" s="57" t="s">
        <v>478</v>
      </c>
      <c r="D8" s="59"/>
    </row>
    <row r="9" spans="1:4" ht="13.5">
      <c r="A9" s="60" t="s">
        <v>479</v>
      </c>
      <c r="B9" s="61"/>
      <c r="C9" s="61"/>
      <c r="D9" s="62"/>
    </row>
    <row r="10" spans="1:4" ht="27">
      <c r="A10" s="63" t="s">
        <v>815</v>
      </c>
      <c r="B10" s="64" t="s">
        <v>480</v>
      </c>
      <c r="C10" s="57" t="s">
        <v>478</v>
      </c>
      <c r="D10" s="59" t="str">
        <f>+ХарактеристДома!B3</f>
        <v>Протокол ОСС  29.04.2008 г.</v>
      </c>
    </row>
    <row r="11" spans="1:4" ht="15.75">
      <c r="A11" s="63" t="s">
        <v>822</v>
      </c>
      <c r="B11" s="58" t="s">
        <v>481</v>
      </c>
      <c r="C11" s="57" t="s">
        <v>478</v>
      </c>
      <c r="D11" s="59"/>
    </row>
    <row r="12" spans="1:4" ht="12.75">
      <c r="A12" s="65" t="s">
        <v>482</v>
      </c>
      <c r="B12" s="66"/>
      <c r="C12" s="66"/>
      <c r="D12" s="67"/>
    </row>
    <row r="13" spans="1:4" ht="15.75">
      <c r="A13" s="63" t="s">
        <v>823</v>
      </c>
      <c r="B13" s="68" t="s">
        <v>483</v>
      </c>
      <c r="C13" s="69" t="s">
        <v>478</v>
      </c>
      <c r="D13" s="59" t="s">
        <v>484</v>
      </c>
    </row>
    <row r="14" spans="1:4" ht="12.75">
      <c r="A14" s="65" t="s">
        <v>485</v>
      </c>
      <c r="B14" s="66"/>
      <c r="C14" s="66"/>
      <c r="D14" s="67"/>
    </row>
    <row r="15" spans="1:4" ht="15.75">
      <c r="A15" s="63" t="s">
        <v>486</v>
      </c>
      <c r="B15" s="58" t="s">
        <v>51</v>
      </c>
      <c r="C15" s="57" t="s">
        <v>478</v>
      </c>
      <c r="D15" s="59" t="str">
        <f>+ХарактеристДома!F5</f>
        <v>ул. Дальняя, д. 38</v>
      </c>
    </row>
    <row r="16" spans="1:4" ht="15.75">
      <c r="A16" s="63" t="s">
        <v>487</v>
      </c>
      <c r="B16" s="58" t="s">
        <v>488</v>
      </c>
      <c r="C16" s="57" t="s">
        <v>478</v>
      </c>
      <c r="D16" s="59">
        <f>+ХарактеристДома!F25</f>
        <v>1985</v>
      </c>
    </row>
    <row r="17" spans="1:4" ht="15.75">
      <c r="A17" s="63" t="s">
        <v>489</v>
      </c>
      <c r="B17" s="58" t="s">
        <v>490</v>
      </c>
      <c r="C17" s="57" t="s">
        <v>478</v>
      </c>
      <c r="D17" s="59" t="str">
        <f>+ХарактеристДома!F11</f>
        <v>отсутствует</v>
      </c>
    </row>
    <row r="18" spans="1:4" ht="15.75">
      <c r="A18" s="63" t="s">
        <v>491</v>
      </c>
      <c r="B18" s="58" t="s">
        <v>492</v>
      </c>
      <c r="C18" s="57" t="s">
        <v>478</v>
      </c>
      <c r="D18" s="59" t="str">
        <f>+ХарактеристДома!F12</f>
        <v>многоквартирный дом</v>
      </c>
    </row>
    <row r="19" spans="1:4" ht="15.75">
      <c r="A19" s="63" t="s">
        <v>493</v>
      </c>
      <c r="B19" s="58" t="s">
        <v>494</v>
      </c>
      <c r="C19" s="57" t="s">
        <v>478</v>
      </c>
      <c r="D19" s="59"/>
    </row>
    <row r="20" spans="1:4" ht="13.5">
      <c r="A20" s="63" t="s">
        <v>495</v>
      </c>
      <c r="B20" s="58" t="s">
        <v>496</v>
      </c>
      <c r="C20" s="58" t="s">
        <v>70</v>
      </c>
      <c r="D20" s="59">
        <f>+ХарактеристДома!F23</f>
        <v>5</v>
      </c>
    </row>
    <row r="21" spans="1:4" ht="13.5">
      <c r="A21" s="63" t="s">
        <v>497</v>
      </c>
      <c r="B21" s="58" t="s">
        <v>498</v>
      </c>
      <c r="C21" s="58" t="s">
        <v>70</v>
      </c>
      <c r="D21" s="59">
        <f>+ХарактеристДома!F23</f>
        <v>5</v>
      </c>
    </row>
    <row r="22" spans="1:4" ht="13.5">
      <c r="A22" s="63" t="s">
        <v>499</v>
      </c>
      <c r="B22" s="58" t="s">
        <v>500</v>
      </c>
      <c r="C22" s="58" t="s">
        <v>70</v>
      </c>
      <c r="D22" s="59">
        <f>+ХарактеристДома!F24</f>
        <v>4</v>
      </c>
    </row>
    <row r="23" spans="1:4" ht="13.5">
      <c r="A23" s="63" t="s">
        <v>501</v>
      </c>
      <c r="B23" s="58" t="s">
        <v>502</v>
      </c>
      <c r="C23" s="58" t="s">
        <v>70</v>
      </c>
      <c r="D23" s="59">
        <f>+ХарактеристДома!F83</f>
        <v>0</v>
      </c>
    </row>
    <row r="24" spans="1:4" ht="13.5">
      <c r="A24" s="63" t="s">
        <v>503</v>
      </c>
      <c r="B24" s="58" t="s">
        <v>504</v>
      </c>
      <c r="C24" s="58" t="s">
        <v>478</v>
      </c>
      <c r="D24" s="59"/>
    </row>
    <row r="25" spans="1:4" ht="13.5">
      <c r="A25" s="63" t="s">
        <v>505</v>
      </c>
      <c r="B25" s="58" t="s">
        <v>506</v>
      </c>
      <c r="C25" s="58" t="s">
        <v>70</v>
      </c>
      <c r="D25" s="59">
        <f>+ХарактеристДома!F13</f>
        <v>57</v>
      </c>
    </row>
    <row r="26" spans="1:4" ht="13.5">
      <c r="A26" s="63" t="s">
        <v>507</v>
      </c>
      <c r="B26" s="58" t="s">
        <v>508</v>
      </c>
      <c r="C26" s="58" t="s">
        <v>70</v>
      </c>
      <c r="D26" s="59">
        <v>0</v>
      </c>
    </row>
    <row r="27" spans="1:4" ht="13.5">
      <c r="A27" s="63" t="s">
        <v>509</v>
      </c>
      <c r="B27" s="58" t="s">
        <v>510</v>
      </c>
      <c r="C27" s="58" t="s">
        <v>511</v>
      </c>
      <c r="D27" s="59"/>
    </row>
    <row r="28" spans="1:4" ht="13.5">
      <c r="A28" s="63" t="s">
        <v>512</v>
      </c>
      <c r="B28" s="58" t="s">
        <v>513</v>
      </c>
      <c r="C28" s="58" t="s">
        <v>511</v>
      </c>
      <c r="D28" s="59">
        <f>+ХарактеристДома!F17</f>
        <v>2895.4</v>
      </c>
    </row>
    <row r="29" spans="1:4" ht="13.5">
      <c r="A29" s="63" t="s">
        <v>514</v>
      </c>
      <c r="B29" s="58" t="s">
        <v>515</v>
      </c>
      <c r="C29" s="58" t="s">
        <v>511</v>
      </c>
      <c r="D29" s="59">
        <f>+ХарактеристДома!F22</f>
        <v>0</v>
      </c>
    </row>
    <row r="30" spans="1:4" ht="27">
      <c r="A30" s="63" t="s">
        <v>516</v>
      </c>
      <c r="B30" s="64" t="s">
        <v>517</v>
      </c>
      <c r="C30" s="58" t="s">
        <v>511</v>
      </c>
      <c r="D30" s="59">
        <f>+ХарактеристДома!F21</f>
        <v>367.1</v>
      </c>
    </row>
    <row r="31" spans="1:4" ht="13.5">
      <c r="A31" s="63" t="s">
        <v>518</v>
      </c>
      <c r="B31" s="58" t="s">
        <v>519</v>
      </c>
      <c r="C31" s="58" t="s">
        <v>478</v>
      </c>
      <c r="D31" s="59" t="str">
        <f>+ХарактеристДома!F10</f>
        <v>35:24:0305022:2946</v>
      </c>
    </row>
    <row r="32" spans="1:4" ht="27">
      <c r="A32" s="63" t="s">
        <v>520</v>
      </c>
      <c r="B32" s="64" t="s">
        <v>521</v>
      </c>
      <c r="C32" s="58" t="s">
        <v>511</v>
      </c>
      <c r="D32" s="59">
        <f>+ХарактеристДома!G10</f>
        <v>0</v>
      </c>
    </row>
    <row r="33" spans="1:4" ht="13.5">
      <c r="A33" s="63" t="s">
        <v>522</v>
      </c>
      <c r="B33" s="58" t="s">
        <v>523</v>
      </c>
      <c r="C33" s="58" t="s">
        <v>511</v>
      </c>
      <c r="D33" s="59">
        <v>0</v>
      </c>
    </row>
    <row r="34" spans="1:4" ht="15.75">
      <c r="A34" s="63" t="s">
        <v>524</v>
      </c>
      <c r="B34" s="58" t="s">
        <v>525</v>
      </c>
      <c r="C34" s="57" t="s">
        <v>478</v>
      </c>
      <c r="D34" s="59"/>
    </row>
    <row r="35" spans="1:4" ht="15.75">
      <c r="A35" s="63" t="s">
        <v>526</v>
      </c>
      <c r="B35" s="58" t="s">
        <v>527</v>
      </c>
      <c r="C35" s="57" t="s">
        <v>478</v>
      </c>
      <c r="D35" s="59"/>
    </row>
    <row r="36" spans="1:4" ht="15.75">
      <c r="A36" s="63" t="s">
        <v>528</v>
      </c>
      <c r="B36" s="58" t="s">
        <v>529</v>
      </c>
      <c r="C36" s="57" t="s">
        <v>478</v>
      </c>
      <c r="D36" s="59"/>
    </row>
    <row r="37" spans="1:4" ht="15.75">
      <c r="A37" s="63" t="s">
        <v>530</v>
      </c>
      <c r="B37" s="58" t="s">
        <v>531</v>
      </c>
      <c r="C37" s="57" t="s">
        <v>478</v>
      </c>
      <c r="D37" s="59" t="str">
        <f>+ХарактеристДома!F93</f>
        <v>не присвоен</v>
      </c>
    </row>
    <row r="38" spans="1:4" ht="15.75">
      <c r="A38" s="63" t="s">
        <v>532</v>
      </c>
      <c r="B38" s="58" t="s">
        <v>533</v>
      </c>
      <c r="C38" s="57" t="s">
        <v>478</v>
      </c>
      <c r="D38" s="59"/>
    </row>
    <row r="39" spans="1:4" ht="12.75">
      <c r="A39" s="65" t="s">
        <v>534</v>
      </c>
      <c r="B39" s="66"/>
      <c r="C39" s="66"/>
      <c r="D39" s="67"/>
    </row>
    <row r="40" spans="1:4" ht="15.75">
      <c r="A40" s="63" t="s">
        <v>535</v>
      </c>
      <c r="B40" s="58" t="s">
        <v>536</v>
      </c>
      <c r="C40" s="57" t="s">
        <v>478</v>
      </c>
      <c r="D40" s="59">
        <v>0</v>
      </c>
    </row>
    <row r="41" spans="1:4" ht="15.75">
      <c r="A41" s="63" t="s">
        <v>537</v>
      </c>
      <c r="B41" s="58" t="s">
        <v>538</v>
      </c>
      <c r="C41" s="57" t="s">
        <v>478</v>
      </c>
      <c r="D41" s="59">
        <v>0</v>
      </c>
    </row>
    <row r="42" spans="1:4" ht="15.75">
      <c r="A42" s="63" t="s">
        <v>539</v>
      </c>
      <c r="B42" s="58" t="s">
        <v>540</v>
      </c>
      <c r="C42" s="57" t="s">
        <v>478</v>
      </c>
      <c r="D42" s="59"/>
    </row>
    <row r="46" spans="1:4" ht="14.25">
      <c r="A46" s="70" t="s">
        <v>541</v>
      </c>
      <c r="B46" s="71"/>
      <c r="C46" s="71"/>
      <c r="D46" s="71"/>
    </row>
    <row r="47" spans="1:4" ht="14.25">
      <c r="A47" s="70" t="s">
        <v>542</v>
      </c>
      <c r="B47" s="71"/>
      <c r="C47" s="71"/>
      <c r="D47" s="71"/>
    </row>
    <row r="48" spans="1:4" ht="14.25">
      <c r="A48" s="70" t="s">
        <v>543</v>
      </c>
      <c r="B48" s="71"/>
      <c r="C48" s="71"/>
      <c r="D48" s="71"/>
    </row>
    <row r="50" spans="1:4" ht="31.5">
      <c r="A50" s="56" t="s">
        <v>853</v>
      </c>
      <c r="B50" s="57" t="s">
        <v>107</v>
      </c>
      <c r="C50" s="57" t="s">
        <v>544</v>
      </c>
      <c r="D50" s="57" t="s">
        <v>109</v>
      </c>
    </row>
    <row r="51" spans="1:4" ht="15.75">
      <c r="A51" s="63" t="s">
        <v>814</v>
      </c>
      <c r="B51" s="63" t="s">
        <v>477</v>
      </c>
      <c r="C51" s="57" t="s">
        <v>478</v>
      </c>
      <c r="D51" s="59"/>
    </row>
    <row r="52" spans="1:4" ht="12.75">
      <c r="A52" s="65" t="s">
        <v>545</v>
      </c>
      <c r="B52" s="72"/>
      <c r="C52" s="66"/>
      <c r="D52" s="67"/>
    </row>
    <row r="53" spans="1:4" ht="15.75">
      <c r="A53" s="63" t="s">
        <v>815</v>
      </c>
      <c r="B53" s="63" t="s">
        <v>546</v>
      </c>
      <c r="C53" s="57" t="s">
        <v>478</v>
      </c>
      <c r="D53" s="59" t="s">
        <v>547</v>
      </c>
    </row>
    <row r="54" spans="1:4" ht="12.75">
      <c r="A54" s="65" t="s">
        <v>548</v>
      </c>
      <c r="B54" s="66"/>
      <c r="C54" s="66"/>
      <c r="D54" s="67"/>
    </row>
    <row r="55" spans="1:4" ht="15.75">
      <c r="A55" s="63" t="s">
        <v>822</v>
      </c>
      <c r="B55" s="63" t="s">
        <v>549</v>
      </c>
      <c r="C55" s="57" t="s">
        <v>478</v>
      </c>
      <c r="D55" s="59" t="s">
        <v>550</v>
      </c>
    </row>
    <row r="56" spans="1:4" ht="15.75">
      <c r="A56" s="63" t="s">
        <v>823</v>
      </c>
      <c r="B56" s="63" t="s">
        <v>551</v>
      </c>
      <c r="C56" s="57" t="s">
        <v>478</v>
      </c>
      <c r="D56" s="59" t="str">
        <f>+ХарактеристДома!F33</f>
        <v>панельные</v>
      </c>
    </row>
    <row r="57" spans="1:4" ht="12.75">
      <c r="A57" s="65" t="s">
        <v>552</v>
      </c>
      <c r="B57" s="66"/>
      <c r="C57" s="66"/>
      <c r="D57" s="67"/>
    </row>
    <row r="58" spans="1:4" ht="15.75">
      <c r="A58" s="63" t="s">
        <v>486</v>
      </c>
      <c r="B58" s="63" t="s">
        <v>553</v>
      </c>
      <c r="C58" s="57" t="s">
        <v>478</v>
      </c>
      <c r="D58" s="46" t="s">
        <v>100</v>
      </c>
    </row>
    <row r="59" spans="1:4" ht="12.75">
      <c r="A59" s="65" t="s">
        <v>554</v>
      </c>
      <c r="B59" s="66"/>
      <c r="C59" s="66"/>
      <c r="D59" s="67"/>
    </row>
    <row r="60" spans="1:4" ht="15.75">
      <c r="A60" s="63" t="s">
        <v>487</v>
      </c>
      <c r="B60" s="63" t="s">
        <v>555</v>
      </c>
      <c r="C60" s="57" t="s">
        <v>478</v>
      </c>
      <c r="D60" s="46" t="s">
        <v>556</v>
      </c>
    </row>
    <row r="61" spans="1:4" ht="15.75">
      <c r="A61" s="63" t="s">
        <v>489</v>
      </c>
      <c r="B61" s="63" t="s">
        <v>557</v>
      </c>
      <c r="C61" s="57" t="s">
        <v>478</v>
      </c>
      <c r="D61" s="59" t="s">
        <v>558</v>
      </c>
    </row>
    <row r="62" spans="1:4" ht="12.75">
      <c r="A62" s="65" t="s">
        <v>866</v>
      </c>
      <c r="B62" s="66"/>
      <c r="C62" s="66"/>
      <c r="D62" s="67"/>
    </row>
    <row r="63" spans="1:4" ht="12.75">
      <c r="A63" s="63" t="s">
        <v>491</v>
      </c>
      <c r="B63" s="63" t="s">
        <v>559</v>
      </c>
      <c r="C63" s="63" t="s">
        <v>511</v>
      </c>
      <c r="D63" s="59">
        <f>+ХарактеристДома!F59</f>
        <v>694.3</v>
      </c>
    </row>
    <row r="64" spans="1:4" ht="12.75">
      <c r="A64" s="65" t="s">
        <v>560</v>
      </c>
      <c r="B64" s="66"/>
      <c r="C64" s="66"/>
      <c r="D64" s="67"/>
    </row>
    <row r="65" spans="1:4" ht="15.75">
      <c r="A65" s="63" t="s">
        <v>493</v>
      </c>
      <c r="B65" s="63" t="s">
        <v>561</v>
      </c>
      <c r="C65" s="57" t="s">
        <v>478</v>
      </c>
      <c r="D65" s="59"/>
    </row>
    <row r="66" spans="1:4" ht="12.75">
      <c r="A66" s="63" t="s">
        <v>495</v>
      </c>
      <c r="B66" s="63" t="s">
        <v>562</v>
      </c>
      <c r="C66" s="63" t="s">
        <v>70</v>
      </c>
      <c r="D66" s="59">
        <v>0</v>
      </c>
    </row>
    <row r="67" spans="1:4" ht="12.75">
      <c r="A67" s="65" t="s">
        <v>563</v>
      </c>
      <c r="B67" s="66"/>
      <c r="C67" s="66"/>
      <c r="D67" s="67"/>
    </row>
    <row r="68" spans="1:4" ht="12.75">
      <c r="A68" s="63" t="s">
        <v>564</v>
      </c>
      <c r="B68" s="63" t="s">
        <v>565</v>
      </c>
      <c r="C68" s="63" t="s">
        <v>478</v>
      </c>
      <c r="D68" s="59"/>
    </row>
    <row r="69" spans="1:4" ht="12.75">
      <c r="A69" s="63" t="s">
        <v>499</v>
      </c>
      <c r="B69" s="63" t="s">
        <v>566</v>
      </c>
      <c r="C69" s="63" t="s">
        <v>478</v>
      </c>
      <c r="D69" s="59"/>
    </row>
    <row r="70" spans="1:4" ht="12.75">
      <c r="A70" s="63" t="s">
        <v>501</v>
      </c>
      <c r="B70" s="63" t="s">
        <v>567</v>
      </c>
      <c r="C70" s="63" t="s">
        <v>478</v>
      </c>
      <c r="D70" s="59"/>
    </row>
    <row r="71" spans="1:4" ht="13.5" thickBot="1">
      <c r="A71" s="65" t="s">
        <v>843</v>
      </c>
      <c r="B71" s="66"/>
      <c r="C71" s="66"/>
      <c r="D71" s="67"/>
    </row>
    <row r="72" spans="1:4" ht="12.75">
      <c r="A72" s="63" t="s">
        <v>503</v>
      </c>
      <c r="B72" s="63" t="s">
        <v>844</v>
      </c>
      <c r="C72" s="63" t="s">
        <v>478</v>
      </c>
      <c r="D72" s="51" t="s">
        <v>845</v>
      </c>
    </row>
    <row r="73" spans="1:4" ht="12.75">
      <c r="A73" s="63" t="s">
        <v>505</v>
      </c>
      <c r="B73" s="63" t="s">
        <v>846</v>
      </c>
      <c r="C73" s="63" t="s">
        <v>478</v>
      </c>
      <c r="D73" s="52" t="s">
        <v>847</v>
      </c>
    </row>
    <row r="74" spans="1:4" ht="12.75">
      <c r="A74" s="63" t="s">
        <v>507</v>
      </c>
      <c r="B74" s="63" t="s">
        <v>848</v>
      </c>
      <c r="C74" s="63" t="s">
        <v>478</v>
      </c>
      <c r="D74" s="52" t="s">
        <v>849</v>
      </c>
    </row>
    <row r="75" spans="1:4" ht="12.75">
      <c r="A75" s="63" t="s">
        <v>509</v>
      </c>
      <c r="B75" s="63" t="s">
        <v>731</v>
      </c>
      <c r="C75" s="63" t="s">
        <v>478</v>
      </c>
      <c r="D75" s="52" t="s">
        <v>735</v>
      </c>
    </row>
    <row r="76" spans="1:4" ht="12.75">
      <c r="A76" s="63" t="s">
        <v>512</v>
      </c>
      <c r="B76" s="63" t="s">
        <v>850</v>
      </c>
      <c r="C76" s="63" t="s">
        <v>478</v>
      </c>
      <c r="D76" s="53">
        <v>40253</v>
      </c>
    </row>
    <row r="77" spans="1:4" ht="13.5" thickBot="1">
      <c r="A77" s="63" t="s">
        <v>514</v>
      </c>
      <c r="B77" s="63" t="s">
        <v>851</v>
      </c>
      <c r="C77" s="63" t="s">
        <v>478</v>
      </c>
      <c r="D77" s="54"/>
    </row>
    <row r="78" spans="1:4" ht="12.75">
      <c r="A78" s="63" t="s">
        <v>503</v>
      </c>
      <c r="B78" s="63" t="s">
        <v>844</v>
      </c>
      <c r="C78" s="63" t="s">
        <v>478</v>
      </c>
      <c r="D78" s="51" t="s">
        <v>15</v>
      </c>
    </row>
    <row r="79" spans="1:4" ht="12.75">
      <c r="A79" s="63" t="s">
        <v>505</v>
      </c>
      <c r="B79" s="63" t="s">
        <v>846</v>
      </c>
      <c r="C79" s="63" t="s">
        <v>478</v>
      </c>
      <c r="D79" s="52" t="s">
        <v>847</v>
      </c>
    </row>
    <row r="80" spans="1:4" ht="12.75">
      <c r="A80" s="63" t="s">
        <v>507</v>
      </c>
      <c r="B80" s="63" t="s">
        <v>848</v>
      </c>
      <c r="C80" s="63" t="s">
        <v>478</v>
      </c>
      <c r="D80" s="52" t="s">
        <v>852</v>
      </c>
    </row>
    <row r="81" spans="1:4" ht="12.75">
      <c r="A81" s="63" t="s">
        <v>509</v>
      </c>
      <c r="B81" s="63" t="s">
        <v>731</v>
      </c>
      <c r="C81" s="63" t="s">
        <v>478</v>
      </c>
      <c r="D81" s="52" t="s">
        <v>445</v>
      </c>
    </row>
    <row r="82" spans="1:4" ht="12.75">
      <c r="A82" s="63" t="s">
        <v>512</v>
      </c>
      <c r="B82" s="63" t="s">
        <v>850</v>
      </c>
      <c r="C82" s="63" t="s">
        <v>478</v>
      </c>
      <c r="D82" s="53">
        <v>40878</v>
      </c>
    </row>
    <row r="83" spans="1:4" ht="13.5" thickBot="1">
      <c r="A83" s="63" t="s">
        <v>514</v>
      </c>
      <c r="B83" s="63" t="s">
        <v>851</v>
      </c>
      <c r="C83" s="63" t="s">
        <v>478</v>
      </c>
      <c r="D83" s="54"/>
    </row>
    <row r="84" spans="1:4" ht="12.75">
      <c r="A84" s="65" t="s">
        <v>568</v>
      </c>
      <c r="B84" s="66"/>
      <c r="C84" s="66"/>
      <c r="D84" s="67"/>
    </row>
    <row r="85" spans="1:4" ht="12.75">
      <c r="A85" s="63" t="s">
        <v>516</v>
      </c>
      <c r="B85" s="63" t="s">
        <v>569</v>
      </c>
      <c r="C85" s="63" t="s">
        <v>478</v>
      </c>
      <c r="D85" s="59" t="str">
        <f>+ХарактеристДома!F76</f>
        <v>централизованная</v>
      </c>
    </row>
    <row r="86" spans="1:4" ht="12.75">
      <c r="A86" s="63" t="s">
        <v>518</v>
      </c>
      <c r="B86" s="63" t="s">
        <v>570</v>
      </c>
      <c r="C86" s="63" t="s">
        <v>70</v>
      </c>
      <c r="D86" s="59"/>
    </row>
    <row r="87" spans="1:4" ht="12.75">
      <c r="A87" s="65" t="s">
        <v>571</v>
      </c>
      <c r="B87" s="66"/>
      <c r="C87" s="66"/>
      <c r="D87" s="67"/>
    </row>
    <row r="88" spans="1:4" ht="12.75">
      <c r="A88" s="63" t="s">
        <v>520</v>
      </c>
      <c r="B88" s="63" t="s">
        <v>572</v>
      </c>
      <c r="C88" s="63" t="s">
        <v>478</v>
      </c>
      <c r="D88" s="59" t="str">
        <f>+ХарактеристДома!F63</f>
        <v>центральная</v>
      </c>
    </row>
    <row r="89" spans="1:4" ht="12.75">
      <c r="A89" s="65" t="s">
        <v>573</v>
      </c>
      <c r="B89" s="66"/>
      <c r="C89" s="66"/>
      <c r="D89" s="67"/>
    </row>
    <row r="90" spans="1:4" ht="12.75">
      <c r="A90" s="63" t="s">
        <v>522</v>
      </c>
      <c r="B90" s="63" t="s">
        <v>574</v>
      </c>
      <c r="C90" s="63" t="s">
        <v>478</v>
      </c>
      <c r="D90" s="59" t="str">
        <f>+ХарактеристДома!F67</f>
        <v>централизованная</v>
      </c>
    </row>
    <row r="91" spans="1:4" ht="12.75">
      <c r="A91" s="65" t="s">
        <v>575</v>
      </c>
      <c r="B91" s="66"/>
      <c r="C91" s="66"/>
      <c r="D91" s="67"/>
    </row>
    <row r="92" spans="1:4" ht="12.75">
      <c r="A92" s="63" t="s">
        <v>524</v>
      </c>
      <c r="B92" s="63" t="s">
        <v>576</v>
      </c>
      <c r="C92" s="73" t="s">
        <v>478</v>
      </c>
      <c r="D92" s="74" t="str">
        <f>+ХарактеристДома!F70</f>
        <v>централизованная</v>
      </c>
    </row>
    <row r="93" spans="1:4" ht="12.75">
      <c r="A93" s="65" t="s">
        <v>577</v>
      </c>
      <c r="B93" s="66"/>
      <c r="C93" s="66"/>
      <c r="D93" s="67"/>
    </row>
    <row r="94" spans="1:4" ht="12.75">
      <c r="A94" s="63" t="s">
        <v>526</v>
      </c>
      <c r="B94" s="63" t="s">
        <v>578</v>
      </c>
      <c r="C94" s="63" t="s">
        <v>478</v>
      </c>
      <c r="D94" s="59" t="str">
        <f>+ХарактеристДома!F73</f>
        <v>централизованная</v>
      </c>
    </row>
    <row r="95" spans="1:4" ht="12.75">
      <c r="A95" s="63" t="s">
        <v>528</v>
      </c>
      <c r="B95" s="63" t="s">
        <v>579</v>
      </c>
      <c r="C95" s="63" t="s">
        <v>580</v>
      </c>
      <c r="D95" s="59"/>
    </row>
    <row r="96" spans="1:4" ht="12.75">
      <c r="A96" s="65" t="s">
        <v>581</v>
      </c>
      <c r="B96" s="66"/>
      <c r="C96" s="66"/>
      <c r="D96" s="67"/>
    </row>
    <row r="97" spans="1:4" ht="15.75">
      <c r="A97" s="63" t="s">
        <v>530</v>
      </c>
      <c r="B97" s="73" t="s">
        <v>582</v>
      </c>
      <c r="C97" s="69" t="s">
        <v>478</v>
      </c>
      <c r="D97" s="59" t="str">
        <f>+ХарактеристДома!F79</f>
        <v>централизованная</v>
      </c>
    </row>
    <row r="98" spans="1:4" ht="12.75">
      <c r="A98" s="73"/>
      <c r="B98" s="75" t="s">
        <v>583</v>
      </c>
      <c r="C98" s="75"/>
      <c r="D98" s="74"/>
    </row>
    <row r="99" spans="1:4" ht="12.75">
      <c r="A99" s="76" t="s">
        <v>532</v>
      </c>
      <c r="B99" s="77" t="s">
        <v>584</v>
      </c>
      <c r="C99" s="78"/>
      <c r="D99" s="113" t="s">
        <v>585</v>
      </c>
    </row>
    <row r="100" spans="1:4" ht="12.75">
      <c r="A100" s="65" t="s">
        <v>586</v>
      </c>
      <c r="B100" s="66"/>
      <c r="C100" s="66"/>
      <c r="D100" s="67"/>
    </row>
    <row r="101" spans="1:4" ht="15.75">
      <c r="A101" s="63" t="s">
        <v>535</v>
      </c>
      <c r="B101" s="63" t="s">
        <v>587</v>
      </c>
      <c r="C101" s="57" t="s">
        <v>478</v>
      </c>
      <c r="D101" s="59" t="s">
        <v>65</v>
      </c>
    </row>
    <row r="102" spans="1:4" ht="12.75">
      <c r="A102" s="65" t="s">
        <v>588</v>
      </c>
      <c r="B102" s="66"/>
      <c r="C102" s="66"/>
      <c r="D102" s="67"/>
    </row>
    <row r="103" spans="1:4" ht="15.75">
      <c r="A103" s="63" t="s">
        <v>537</v>
      </c>
      <c r="B103" s="79" t="s">
        <v>589</v>
      </c>
      <c r="C103" s="57" t="s">
        <v>478</v>
      </c>
      <c r="D103" s="59" t="s">
        <v>590</v>
      </c>
    </row>
    <row r="104" spans="1:4" ht="12.75">
      <c r="A104" s="65" t="s">
        <v>591</v>
      </c>
      <c r="B104" s="66"/>
      <c r="C104" s="66"/>
      <c r="D104" s="67"/>
    </row>
    <row r="105" spans="1:4" ht="15.75">
      <c r="A105" s="63" t="s">
        <v>539</v>
      </c>
      <c r="B105" s="79" t="s">
        <v>592</v>
      </c>
      <c r="C105" s="57" t="s">
        <v>478</v>
      </c>
      <c r="D105" s="5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C98" sqref="C98:C109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51" t="s">
        <v>41</v>
      </c>
      <c r="B1" s="451"/>
      <c r="C1" s="451"/>
      <c r="D1" s="451"/>
      <c r="E1" s="451"/>
      <c r="F1" s="451"/>
    </row>
    <row r="2" spans="1:6" ht="14.25">
      <c r="A2" s="451" t="s">
        <v>42</v>
      </c>
      <c r="B2" s="451"/>
      <c r="C2" s="451"/>
      <c r="D2" s="451"/>
      <c r="E2" s="451"/>
      <c r="F2" s="451"/>
    </row>
    <row r="3" spans="1:6" ht="28.5" customHeight="1">
      <c r="A3" s="39" t="s">
        <v>43</v>
      </c>
      <c r="B3" s="452" t="s">
        <v>44</v>
      </c>
      <c r="C3" s="453"/>
      <c r="D3" s="454" t="s">
        <v>45</v>
      </c>
      <c r="E3" s="455"/>
      <c r="F3" s="40" t="s">
        <v>46</v>
      </c>
    </row>
    <row r="4" spans="1:6" ht="25.5">
      <c r="A4" s="450" t="s">
        <v>47</v>
      </c>
      <c r="B4" s="450"/>
      <c r="C4" s="450"/>
      <c r="D4" s="41" t="s">
        <v>48</v>
      </c>
      <c r="E4" s="42" t="s">
        <v>49</v>
      </c>
      <c r="F4" s="41" t="s">
        <v>50</v>
      </c>
    </row>
    <row r="5" spans="1:6" ht="12.75">
      <c r="A5" s="437" t="s">
        <v>51</v>
      </c>
      <c r="B5" s="437"/>
      <c r="C5" s="437"/>
      <c r="D5" s="43" t="s">
        <v>52</v>
      </c>
      <c r="E5" s="43">
        <v>1</v>
      </c>
      <c r="F5" s="43" t="s">
        <v>53</v>
      </c>
    </row>
    <row r="6" spans="1:6" ht="12.75">
      <c r="A6" s="437" t="s">
        <v>54</v>
      </c>
      <c r="B6" s="437"/>
      <c r="C6" s="437"/>
      <c r="D6" s="43" t="s">
        <v>55</v>
      </c>
      <c r="E6" s="43">
        <v>2</v>
      </c>
      <c r="F6" s="43">
        <v>35</v>
      </c>
    </row>
    <row r="7" spans="1:6" ht="12.75">
      <c r="A7" s="437" t="s">
        <v>56</v>
      </c>
      <c r="B7" s="437"/>
      <c r="C7" s="437"/>
      <c r="D7" s="43" t="s">
        <v>57</v>
      </c>
      <c r="E7" s="43">
        <v>3</v>
      </c>
      <c r="F7" s="44">
        <v>19701000</v>
      </c>
    </row>
    <row r="8" spans="1:6" ht="12.75">
      <c r="A8" s="437" t="s">
        <v>58</v>
      </c>
      <c r="B8" s="437"/>
      <c r="C8" s="437"/>
      <c r="D8" s="43" t="s">
        <v>52</v>
      </c>
      <c r="E8" s="43">
        <v>4</v>
      </c>
      <c r="F8" s="43" t="s">
        <v>59</v>
      </c>
    </row>
    <row r="9" spans="1:6" ht="12.75">
      <c r="A9" s="437" t="s">
        <v>60</v>
      </c>
      <c r="B9" s="437"/>
      <c r="C9" s="437"/>
      <c r="D9" s="43" t="s">
        <v>52</v>
      </c>
      <c r="E9" s="43">
        <v>5</v>
      </c>
      <c r="F9" s="43">
        <v>1008</v>
      </c>
    </row>
    <row r="10" spans="1:6" ht="12.75">
      <c r="A10" s="446" t="s">
        <v>61</v>
      </c>
      <c r="B10" s="447"/>
      <c r="C10" s="448"/>
      <c r="D10" s="43" t="s">
        <v>52</v>
      </c>
      <c r="E10" s="43">
        <v>6</v>
      </c>
      <c r="F10" s="43" t="s">
        <v>62</v>
      </c>
    </row>
    <row r="11" spans="1:6" ht="12.75">
      <c r="A11" s="438" t="s">
        <v>63</v>
      </c>
      <c r="B11" s="449" t="s">
        <v>64</v>
      </c>
      <c r="C11" s="449"/>
      <c r="D11" s="43" t="s">
        <v>52</v>
      </c>
      <c r="E11" s="43">
        <v>7</v>
      </c>
      <c r="F11" s="43" t="s">
        <v>65</v>
      </c>
    </row>
    <row r="12" spans="1:6" ht="12.75">
      <c r="A12" s="438"/>
      <c r="B12" s="449" t="s">
        <v>66</v>
      </c>
      <c r="C12" s="449"/>
      <c r="D12" s="43" t="s">
        <v>67</v>
      </c>
      <c r="E12" s="43">
        <v>8</v>
      </c>
      <c r="F12" s="43" t="s">
        <v>68</v>
      </c>
    </row>
    <row r="13" spans="1:6" ht="12.75">
      <c r="A13" s="438"/>
      <c r="B13" s="449" t="s">
        <v>69</v>
      </c>
      <c r="C13" s="449"/>
      <c r="D13" s="43" t="s">
        <v>70</v>
      </c>
      <c r="E13" s="43">
        <v>9</v>
      </c>
      <c r="F13" s="43">
        <v>57</v>
      </c>
    </row>
    <row r="14" spans="1:6" ht="12.75">
      <c r="A14" s="438"/>
      <c r="B14" s="449" t="s">
        <v>71</v>
      </c>
      <c r="C14" s="449"/>
      <c r="D14" s="43" t="s">
        <v>70</v>
      </c>
      <c r="E14" s="43">
        <v>10</v>
      </c>
      <c r="F14" s="43">
        <v>155</v>
      </c>
    </row>
    <row r="15" spans="1:6" ht="12.75">
      <c r="A15" s="438"/>
      <c r="B15" s="449" t="s">
        <v>72</v>
      </c>
      <c r="C15" s="449"/>
      <c r="D15" s="43" t="s">
        <v>70</v>
      </c>
      <c r="E15" s="43">
        <v>11</v>
      </c>
      <c r="F15" s="43">
        <v>62</v>
      </c>
    </row>
    <row r="16" spans="1:6" ht="12.75">
      <c r="A16" s="438"/>
      <c r="B16" s="449" t="s">
        <v>73</v>
      </c>
      <c r="C16" s="449"/>
      <c r="D16" s="43" t="s">
        <v>74</v>
      </c>
      <c r="E16" s="43">
        <v>12</v>
      </c>
      <c r="F16" s="43">
        <f>F17+F21+F22</f>
        <v>3262.5</v>
      </c>
    </row>
    <row r="17" spans="1:6" ht="12.75">
      <c r="A17" s="438"/>
      <c r="B17" s="445" t="s">
        <v>75</v>
      </c>
      <c r="C17" s="45" t="s">
        <v>76</v>
      </c>
      <c r="D17" s="43" t="s">
        <v>74</v>
      </c>
      <c r="E17" s="43">
        <v>13</v>
      </c>
      <c r="F17" s="43">
        <v>2895.4</v>
      </c>
    </row>
    <row r="18" spans="1:6" ht="12.75">
      <c r="A18" s="438"/>
      <c r="B18" s="445"/>
      <c r="C18" s="45" t="s">
        <v>77</v>
      </c>
      <c r="D18" s="43" t="s">
        <v>74</v>
      </c>
      <c r="E18" s="43">
        <v>14</v>
      </c>
      <c r="F18" s="43">
        <f>F17-F19</f>
        <v>2496.78</v>
      </c>
    </row>
    <row r="19" spans="1:6" ht="12.75">
      <c r="A19" s="438"/>
      <c r="B19" s="445"/>
      <c r="C19" s="45" t="s">
        <v>78</v>
      </c>
      <c r="D19" s="43" t="s">
        <v>74</v>
      </c>
      <c r="E19" s="43">
        <v>15</v>
      </c>
      <c r="F19" s="43">
        <v>398.62</v>
      </c>
    </row>
    <row r="20" spans="1:6" ht="12.75">
      <c r="A20" s="438"/>
      <c r="B20" s="445"/>
      <c r="C20" s="45" t="s">
        <v>79</v>
      </c>
      <c r="D20" s="43" t="s">
        <v>74</v>
      </c>
      <c r="E20" s="43">
        <v>16</v>
      </c>
      <c r="F20" s="43">
        <v>0</v>
      </c>
    </row>
    <row r="21" spans="1:6" ht="12.75">
      <c r="A21" s="438"/>
      <c r="B21" s="444" t="s">
        <v>80</v>
      </c>
      <c r="C21" s="439"/>
      <c r="D21" s="43" t="s">
        <v>74</v>
      </c>
      <c r="E21" s="43">
        <v>17</v>
      </c>
      <c r="F21" s="43">
        <v>367.1</v>
      </c>
    </row>
    <row r="22" spans="1:6" ht="12.75">
      <c r="A22" s="438"/>
      <c r="B22" s="444" t="s">
        <v>81</v>
      </c>
      <c r="C22" s="439"/>
      <c r="D22" s="43" t="s">
        <v>74</v>
      </c>
      <c r="E22" s="43">
        <v>18</v>
      </c>
      <c r="F22" s="43">
        <v>0</v>
      </c>
    </row>
    <row r="23" spans="1:6" ht="12.75">
      <c r="A23" s="438"/>
      <c r="B23" s="444" t="s">
        <v>82</v>
      </c>
      <c r="C23" s="439"/>
      <c r="D23" s="43" t="s">
        <v>70</v>
      </c>
      <c r="E23" s="43">
        <v>19</v>
      </c>
      <c r="F23" s="43">
        <v>5</v>
      </c>
    </row>
    <row r="24" spans="1:6" ht="12.75">
      <c r="A24" s="438"/>
      <c r="B24" s="444" t="s">
        <v>83</v>
      </c>
      <c r="C24" s="439"/>
      <c r="D24" s="43" t="s">
        <v>70</v>
      </c>
      <c r="E24" s="43">
        <v>20</v>
      </c>
      <c r="F24" s="43">
        <v>4</v>
      </c>
    </row>
    <row r="25" spans="1:6" ht="12.75">
      <c r="A25" s="438"/>
      <c r="B25" s="444" t="s">
        <v>84</v>
      </c>
      <c r="C25" s="439"/>
      <c r="D25" s="43" t="s">
        <v>85</v>
      </c>
      <c r="E25" s="43">
        <v>21</v>
      </c>
      <c r="F25" s="43">
        <v>1985</v>
      </c>
    </row>
    <row r="26" spans="1:6" ht="12.75">
      <c r="A26" s="438"/>
      <c r="B26" s="444" t="s">
        <v>86</v>
      </c>
      <c r="C26" s="439"/>
      <c r="D26" s="43" t="s">
        <v>85</v>
      </c>
      <c r="E26" s="43">
        <v>22</v>
      </c>
      <c r="F26" s="43" t="s">
        <v>87</v>
      </c>
    </row>
    <row r="27" spans="1:6" ht="12.75">
      <c r="A27" s="438"/>
      <c r="B27" s="444" t="s">
        <v>88</v>
      </c>
      <c r="C27" s="439"/>
      <c r="D27" s="43" t="s">
        <v>85</v>
      </c>
      <c r="E27" s="43">
        <v>23</v>
      </c>
      <c r="F27" s="43">
        <v>2012</v>
      </c>
    </row>
    <row r="28" spans="1:6" ht="12.75">
      <c r="A28" s="438"/>
      <c r="B28" s="444" t="s">
        <v>89</v>
      </c>
      <c r="C28" s="439"/>
      <c r="D28" s="43" t="s">
        <v>90</v>
      </c>
      <c r="E28" s="43">
        <v>24</v>
      </c>
      <c r="F28" s="43" t="s">
        <v>91</v>
      </c>
    </row>
    <row r="29" spans="1:6" ht="12.75">
      <c r="A29" s="438"/>
      <c r="B29" s="440" t="s">
        <v>92</v>
      </c>
      <c r="C29" s="45" t="s">
        <v>93</v>
      </c>
      <c r="D29" s="43" t="s">
        <v>94</v>
      </c>
      <c r="E29" s="43">
        <v>25</v>
      </c>
      <c r="F29" s="43">
        <v>19</v>
      </c>
    </row>
    <row r="30" spans="1:6" ht="12.75">
      <c r="A30" s="438"/>
      <c r="B30" s="441"/>
      <c r="C30" s="45" t="s">
        <v>95</v>
      </c>
      <c r="D30" s="43" t="s">
        <v>94</v>
      </c>
      <c r="E30" s="43">
        <v>26</v>
      </c>
      <c r="F30" s="43">
        <v>10</v>
      </c>
    </row>
    <row r="31" spans="1:6" ht="12.75">
      <c r="A31" s="438"/>
      <c r="B31" s="441"/>
      <c r="C31" s="45" t="s">
        <v>96</v>
      </c>
      <c r="D31" s="43" t="s">
        <v>94</v>
      </c>
      <c r="E31" s="43">
        <v>27</v>
      </c>
      <c r="F31" s="43">
        <v>15</v>
      </c>
    </row>
    <row r="32" spans="1:6" ht="12.75">
      <c r="A32" s="438"/>
      <c r="B32" s="442"/>
      <c r="C32" s="45" t="s">
        <v>97</v>
      </c>
      <c r="D32" s="43" t="s">
        <v>94</v>
      </c>
      <c r="E32" s="43">
        <v>28</v>
      </c>
      <c r="F32" s="43">
        <v>10</v>
      </c>
    </row>
    <row r="33" spans="1:6" ht="12.75">
      <c r="A33" s="438"/>
      <c r="B33" s="444" t="s">
        <v>98</v>
      </c>
      <c r="C33" s="439"/>
      <c r="D33" s="43" t="s">
        <v>99</v>
      </c>
      <c r="E33" s="43">
        <v>29</v>
      </c>
      <c r="F33" s="43" t="s">
        <v>100</v>
      </c>
    </row>
    <row r="34" spans="1:6" ht="12.75">
      <c r="A34" s="443" t="s">
        <v>101</v>
      </c>
      <c r="B34" s="438" t="s">
        <v>102</v>
      </c>
      <c r="C34" s="46" t="s">
        <v>93</v>
      </c>
      <c r="D34" s="43" t="s">
        <v>74</v>
      </c>
      <c r="E34" s="43">
        <v>30</v>
      </c>
      <c r="F34" s="43">
        <v>2196.42</v>
      </c>
    </row>
    <row r="35" spans="1:6" ht="12.75">
      <c r="A35" s="443"/>
      <c r="B35" s="438"/>
      <c r="C35" s="46" t="s">
        <v>177</v>
      </c>
      <c r="D35" s="43" t="s">
        <v>74</v>
      </c>
      <c r="E35" s="43">
        <v>31</v>
      </c>
      <c r="F35" s="43">
        <v>0</v>
      </c>
    </row>
    <row r="36" spans="1:6" ht="12.75">
      <c r="A36" s="443"/>
      <c r="B36" s="438"/>
      <c r="C36" s="46" t="s">
        <v>178</v>
      </c>
      <c r="D36" s="43" t="s">
        <v>74</v>
      </c>
      <c r="E36" s="43">
        <v>32</v>
      </c>
      <c r="F36" s="43">
        <v>0</v>
      </c>
    </row>
    <row r="37" spans="1:6" ht="12.75">
      <c r="A37" s="443"/>
      <c r="B37" s="438"/>
      <c r="C37" s="46" t="s">
        <v>179</v>
      </c>
      <c r="D37" s="43" t="s">
        <v>74</v>
      </c>
      <c r="E37" s="43">
        <v>33</v>
      </c>
      <c r="F37" s="43">
        <v>1308.26</v>
      </c>
    </row>
    <row r="38" spans="1:6" ht="12.75">
      <c r="A38" s="443"/>
      <c r="B38" s="438"/>
      <c r="C38" s="46" t="s">
        <v>180</v>
      </c>
      <c r="D38" s="43" t="s">
        <v>74</v>
      </c>
      <c r="E38" s="43">
        <v>34</v>
      </c>
      <c r="F38" s="43">
        <v>0</v>
      </c>
    </row>
    <row r="39" spans="1:6" ht="12.75">
      <c r="A39" s="443"/>
      <c r="B39" s="438"/>
      <c r="C39" s="46" t="s">
        <v>181</v>
      </c>
      <c r="D39" s="43" t="s">
        <v>74</v>
      </c>
      <c r="E39" s="43">
        <v>35</v>
      </c>
      <c r="F39" s="43">
        <v>0</v>
      </c>
    </row>
    <row r="40" spans="1:6" ht="12.75">
      <c r="A40" s="443"/>
      <c r="B40" s="438"/>
      <c r="C40" s="46" t="s">
        <v>182</v>
      </c>
      <c r="D40" s="43" t="s">
        <v>74</v>
      </c>
      <c r="E40" s="43">
        <v>36</v>
      </c>
      <c r="F40" s="43">
        <v>0</v>
      </c>
    </row>
    <row r="41" spans="1:6" ht="12.75">
      <c r="A41" s="443"/>
      <c r="B41" s="438"/>
      <c r="C41" s="46" t="s">
        <v>183</v>
      </c>
      <c r="D41" s="43" t="s">
        <v>74</v>
      </c>
      <c r="E41" s="43">
        <v>37</v>
      </c>
      <c r="F41" s="43">
        <v>0</v>
      </c>
    </row>
    <row r="42" spans="1:6" ht="12.75">
      <c r="A42" s="443"/>
      <c r="B42" s="438"/>
      <c r="C42" s="46" t="s">
        <v>184</v>
      </c>
      <c r="D42" s="43" t="s">
        <v>74</v>
      </c>
      <c r="E42" s="43">
        <v>38</v>
      </c>
      <c r="F42" s="43">
        <v>0</v>
      </c>
    </row>
    <row r="43" spans="1:6" ht="12.75">
      <c r="A43" s="443"/>
      <c r="B43" s="438"/>
      <c r="C43" s="46" t="s">
        <v>185</v>
      </c>
      <c r="D43" s="43" t="s">
        <v>74</v>
      </c>
      <c r="E43" s="43">
        <v>39</v>
      </c>
      <c r="F43" s="43">
        <v>0</v>
      </c>
    </row>
    <row r="44" spans="1:6" ht="12.75">
      <c r="A44" s="443"/>
      <c r="B44" s="438"/>
      <c r="C44" s="46" t="s">
        <v>186</v>
      </c>
      <c r="D44" s="43" t="s">
        <v>74</v>
      </c>
      <c r="E44" s="43">
        <v>40</v>
      </c>
      <c r="F44" s="43">
        <v>105.7</v>
      </c>
    </row>
    <row r="45" spans="1:6" ht="12.75">
      <c r="A45" s="443"/>
      <c r="B45" s="438"/>
      <c r="C45" s="46" t="s">
        <v>187</v>
      </c>
      <c r="D45" s="43" t="s">
        <v>74</v>
      </c>
      <c r="E45" s="43">
        <v>41</v>
      </c>
      <c r="F45" s="43">
        <v>16</v>
      </c>
    </row>
    <row r="46" spans="1:6" ht="12.75">
      <c r="A46" s="443"/>
      <c r="B46" s="438"/>
      <c r="C46" s="46" t="s">
        <v>188</v>
      </c>
      <c r="D46" s="43" t="s">
        <v>74</v>
      </c>
      <c r="E46" s="43">
        <v>42</v>
      </c>
      <c r="F46" s="43">
        <v>0</v>
      </c>
    </row>
    <row r="47" spans="1:6" ht="12.75">
      <c r="A47" s="443"/>
      <c r="B47" s="438"/>
      <c r="C47" s="46" t="s">
        <v>189</v>
      </c>
      <c r="D47" s="43" t="s">
        <v>74</v>
      </c>
      <c r="E47" s="43">
        <v>43</v>
      </c>
      <c r="F47" s="43">
        <v>753.46</v>
      </c>
    </row>
    <row r="48" spans="1:6" ht="12.75">
      <c r="A48" s="443"/>
      <c r="B48" s="438"/>
      <c r="C48" s="46" t="s">
        <v>190</v>
      </c>
      <c r="D48" s="43" t="s">
        <v>74</v>
      </c>
      <c r="E48" s="43">
        <v>44</v>
      </c>
      <c r="F48" s="43">
        <v>118.7</v>
      </c>
    </row>
    <row r="49" spans="1:6" ht="12.75">
      <c r="A49" s="443"/>
      <c r="B49" s="439" t="s">
        <v>662</v>
      </c>
      <c r="C49" s="439"/>
      <c r="D49" s="43" t="s">
        <v>85</v>
      </c>
      <c r="E49" s="43">
        <v>45</v>
      </c>
      <c r="F49" s="43" t="s">
        <v>87</v>
      </c>
    </row>
    <row r="50" spans="1:6" ht="12.75">
      <c r="A50" s="443" t="s">
        <v>663</v>
      </c>
      <c r="B50" s="438" t="s">
        <v>664</v>
      </c>
      <c r="C50" s="46" t="s">
        <v>93</v>
      </c>
      <c r="D50" s="43" t="s">
        <v>74</v>
      </c>
      <c r="E50" s="43">
        <v>46</v>
      </c>
      <c r="F50" s="43">
        <v>864</v>
      </c>
    </row>
    <row r="51" spans="1:6" ht="12.75">
      <c r="A51" s="443"/>
      <c r="B51" s="438"/>
      <c r="C51" s="46" t="s">
        <v>665</v>
      </c>
      <c r="D51" s="43" t="s">
        <v>74</v>
      </c>
      <c r="E51" s="43">
        <v>47</v>
      </c>
      <c r="F51" s="43">
        <v>0</v>
      </c>
    </row>
    <row r="52" spans="1:6" ht="12.75">
      <c r="A52" s="443"/>
      <c r="B52" s="438"/>
      <c r="C52" s="46" t="s">
        <v>666</v>
      </c>
      <c r="D52" s="43" t="s">
        <v>74</v>
      </c>
      <c r="E52" s="43">
        <v>48</v>
      </c>
      <c r="F52" s="43">
        <v>0</v>
      </c>
    </row>
    <row r="53" spans="1:6" ht="12.75">
      <c r="A53" s="443"/>
      <c r="B53" s="438"/>
      <c r="C53" s="46" t="s">
        <v>667</v>
      </c>
      <c r="D53" s="43" t="s">
        <v>74</v>
      </c>
      <c r="E53" s="43">
        <v>49</v>
      </c>
      <c r="F53" s="43">
        <v>0</v>
      </c>
    </row>
    <row r="54" spans="1:6" ht="12.75">
      <c r="A54" s="443"/>
      <c r="B54" s="438"/>
      <c r="C54" s="46" t="s">
        <v>668</v>
      </c>
      <c r="D54" s="43" t="s">
        <v>74</v>
      </c>
      <c r="E54" s="43">
        <v>50</v>
      </c>
      <c r="F54" s="43">
        <v>864</v>
      </c>
    </row>
    <row r="55" spans="1:6" ht="12.75">
      <c r="A55" s="443"/>
      <c r="B55" s="439" t="s">
        <v>669</v>
      </c>
      <c r="C55" s="439"/>
      <c r="D55" s="43" t="s">
        <v>85</v>
      </c>
      <c r="E55" s="43">
        <v>51</v>
      </c>
      <c r="F55" s="43">
        <v>2010</v>
      </c>
    </row>
    <row r="56" spans="1:6" ht="12.75">
      <c r="A56" s="443" t="s">
        <v>670</v>
      </c>
      <c r="B56" s="439" t="s">
        <v>671</v>
      </c>
      <c r="C56" s="439"/>
      <c r="D56" s="43" t="s">
        <v>672</v>
      </c>
      <c r="E56" s="43">
        <v>52</v>
      </c>
      <c r="F56" s="43" t="s">
        <v>673</v>
      </c>
    </row>
    <row r="57" spans="1:6" ht="12.75">
      <c r="A57" s="443"/>
      <c r="B57" s="439" t="s">
        <v>674</v>
      </c>
      <c r="C57" s="439"/>
      <c r="D57" s="43" t="s">
        <v>675</v>
      </c>
      <c r="E57" s="43">
        <v>53</v>
      </c>
      <c r="F57" s="43">
        <v>0</v>
      </c>
    </row>
    <row r="58" spans="1:6" ht="12.75">
      <c r="A58" s="443"/>
      <c r="B58" s="439" t="s">
        <v>676</v>
      </c>
      <c r="C58" s="439"/>
      <c r="D58" s="43" t="s">
        <v>85</v>
      </c>
      <c r="E58" s="43">
        <v>54</v>
      </c>
      <c r="F58" s="43" t="s">
        <v>87</v>
      </c>
    </row>
    <row r="59" spans="1:6" ht="12.75">
      <c r="A59" s="443"/>
      <c r="B59" s="439" t="s">
        <v>677</v>
      </c>
      <c r="C59" s="439"/>
      <c r="D59" s="43" t="s">
        <v>675</v>
      </c>
      <c r="E59" s="43">
        <v>55</v>
      </c>
      <c r="F59" s="43">
        <v>694.3</v>
      </c>
    </row>
    <row r="60" spans="1:6" ht="25.5">
      <c r="A60" s="443" t="s">
        <v>678</v>
      </c>
      <c r="B60" s="443"/>
      <c r="C60" s="47" t="s">
        <v>679</v>
      </c>
      <c r="D60" s="43" t="s">
        <v>85</v>
      </c>
      <c r="E60" s="43">
        <v>56</v>
      </c>
      <c r="F60" s="43" t="s">
        <v>87</v>
      </c>
    </row>
    <row r="61" spans="1:6" ht="12.75">
      <c r="A61" s="443" t="s">
        <v>680</v>
      </c>
      <c r="B61" s="439" t="s">
        <v>681</v>
      </c>
      <c r="C61" s="439"/>
      <c r="D61" s="43" t="s">
        <v>70</v>
      </c>
      <c r="E61" s="43">
        <v>57</v>
      </c>
      <c r="F61" s="43">
        <v>0</v>
      </c>
    </row>
    <row r="62" spans="1:6" ht="12.75">
      <c r="A62" s="443"/>
      <c r="B62" s="439" t="s">
        <v>682</v>
      </c>
      <c r="C62" s="439"/>
      <c r="D62" s="43" t="s">
        <v>85</v>
      </c>
      <c r="E62" s="43">
        <v>58</v>
      </c>
      <c r="F62" s="43" t="s">
        <v>87</v>
      </c>
    </row>
    <row r="63" spans="1:6" ht="12.75">
      <c r="A63" s="440" t="s">
        <v>683</v>
      </c>
      <c r="B63" s="439" t="s">
        <v>684</v>
      </c>
      <c r="C63" s="439"/>
      <c r="D63" s="43" t="s">
        <v>685</v>
      </c>
      <c r="E63" s="43">
        <v>59</v>
      </c>
      <c r="F63" s="43" t="s">
        <v>686</v>
      </c>
    </row>
    <row r="64" spans="1:6" ht="12.75">
      <c r="A64" s="441"/>
      <c r="B64" s="439" t="s">
        <v>687</v>
      </c>
      <c r="C64" s="439"/>
      <c r="D64" s="43" t="s">
        <v>70</v>
      </c>
      <c r="E64" s="43">
        <v>60</v>
      </c>
      <c r="F64" s="43">
        <v>3</v>
      </c>
    </row>
    <row r="65" spans="1:6" ht="12.75">
      <c r="A65" s="441"/>
      <c r="B65" s="439" t="s">
        <v>688</v>
      </c>
      <c r="C65" s="439"/>
      <c r="D65" s="43" t="s">
        <v>689</v>
      </c>
      <c r="E65" s="43">
        <v>61</v>
      </c>
      <c r="F65" s="43">
        <v>1380</v>
      </c>
    </row>
    <row r="66" spans="1:6" ht="12.75">
      <c r="A66" s="442"/>
      <c r="B66" s="439" t="s">
        <v>690</v>
      </c>
      <c r="C66" s="439"/>
      <c r="D66" s="43" t="s">
        <v>85</v>
      </c>
      <c r="E66" s="43">
        <v>62</v>
      </c>
      <c r="F66" s="43" t="s">
        <v>87</v>
      </c>
    </row>
    <row r="67" spans="1:6" ht="12.75">
      <c r="A67" s="438" t="s">
        <v>691</v>
      </c>
      <c r="B67" s="438"/>
      <c r="C67" s="46" t="s">
        <v>692</v>
      </c>
      <c r="D67" s="43" t="s">
        <v>693</v>
      </c>
      <c r="E67" s="43">
        <v>63</v>
      </c>
      <c r="F67" s="43" t="s">
        <v>694</v>
      </c>
    </row>
    <row r="68" spans="1:6" ht="12.75">
      <c r="A68" s="438"/>
      <c r="B68" s="438"/>
      <c r="C68" s="46" t="s">
        <v>695</v>
      </c>
      <c r="D68" s="43" t="s">
        <v>689</v>
      </c>
      <c r="E68" s="43">
        <v>64</v>
      </c>
      <c r="F68" s="43">
        <v>616</v>
      </c>
    </row>
    <row r="69" spans="1:6" ht="12.75">
      <c r="A69" s="438"/>
      <c r="B69" s="438"/>
      <c r="C69" s="46" t="s">
        <v>696</v>
      </c>
      <c r="D69" s="43" t="s">
        <v>85</v>
      </c>
      <c r="E69" s="43">
        <v>65</v>
      </c>
      <c r="F69" s="43">
        <v>2012</v>
      </c>
    </row>
    <row r="70" spans="1:6" ht="12.75">
      <c r="A70" s="438"/>
      <c r="B70" s="438"/>
      <c r="C70" s="46" t="s">
        <v>697</v>
      </c>
      <c r="D70" s="43" t="s">
        <v>698</v>
      </c>
      <c r="E70" s="43">
        <v>66</v>
      </c>
      <c r="F70" s="43" t="s">
        <v>694</v>
      </c>
    </row>
    <row r="71" spans="1:6" ht="12.75">
      <c r="A71" s="438"/>
      <c r="B71" s="438"/>
      <c r="C71" s="46" t="s">
        <v>699</v>
      </c>
      <c r="D71" s="43" t="s">
        <v>689</v>
      </c>
      <c r="E71" s="43">
        <v>67</v>
      </c>
      <c r="F71" s="43">
        <v>512</v>
      </c>
    </row>
    <row r="72" spans="1:6" ht="12.75">
      <c r="A72" s="438"/>
      <c r="B72" s="438"/>
      <c r="C72" s="46" t="s">
        <v>700</v>
      </c>
      <c r="D72" s="43" t="s">
        <v>85</v>
      </c>
      <c r="E72" s="43">
        <v>68</v>
      </c>
      <c r="F72" s="43">
        <v>2012</v>
      </c>
    </row>
    <row r="73" spans="1:6" ht="12.75">
      <c r="A73" s="438" t="s">
        <v>701</v>
      </c>
      <c r="B73" s="438"/>
      <c r="C73" s="46" t="s">
        <v>702</v>
      </c>
      <c r="D73" s="43" t="s">
        <v>703</v>
      </c>
      <c r="E73" s="43">
        <v>69</v>
      </c>
      <c r="F73" s="43" t="s">
        <v>694</v>
      </c>
    </row>
    <row r="74" spans="1:6" ht="12.75">
      <c r="A74" s="438"/>
      <c r="B74" s="438"/>
      <c r="C74" s="46" t="s">
        <v>704</v>
      </c>
      <c r="D74" s="43" t="s">
        <v>689</v>
      </c>
      <c r="E74" s="43">
        <v>70</v>
      </c>
      <c r="F74" s="43">
        <v>472</v>
      </c>
    </row>
    <row r="75" spans="1:6" ht="12.75">
      <c r="A75" s="438"/>
      <c r="B75" s="438"/>
      <c r="C75" s="46" t="s">
        <v>700</v>
      </c>
      <c r="D75" s="43" t="s">
        <v>85</v>
      </c>
      <c r="E75" s="43">
        <v>71</v>
      </c>
      <c r="F75" s="43" t="s">
        <v>87</v>
      </c>
    </row>
    <row r="76" spans="1:6" ht="12.75">
      <c r="A76" s="438" t="s">
        <v>705</v>
      </c>
      <c r="B76" s="438"/>
      <c r="C76" s="46" t="s">
        <v>706</v>
      </c>
      <c r="D76" s="43" t="s">
        <v>707</v>
      </c>
      <c r="E76" s="43">
        <v>72</v>
      </c>
      <c r="F76" s="43" t="s">
        <v>694</v>
      </c>
    </row>
    <row r="77" spans="1:6" ht="12.75">
      <c r="A77" s="438"/>
      <c r="B77" s="438"/>
      <c r="C77" s="46" t="s">
        <v>708</v>
      </c>
      <c r="D77" s="43" t="s">
        <v>689</v>
      </c>
      <c r="E77" s="43">
        <v>73</v>
      </c>
      <c r="F77" s="43">
        <v>590</v>
      </c>
    </row>
    <row r="78" spans="1:6" ht="12.75">
      <c r="A78" s="438"/>
      <c r="B78" s="438"/>
      <c r="C78" s="46" t="s">
        <v>700</v>
      </c>
      <c r="D78" s="43" t="s">
        <v>85</v>
      </c>
      <c r="E78" s="43">
        <v>74</v>
      </c>
      <c r="F78" s="43" t="s">
        <v>87</v>
      </c>
    </row>
    <row r="79" spans="1:6" ht="12.75">
      <c r="A79" s="438" t="s">
        <v>709</v>
      </c>
      <c r="B79" s="438"/>
      <c r="C79" s="46" t="s">
        <v>710</v>
      </c>
      <c r="D79" s="43" t="s">
        <v>711</v>
      </c>
      <c r="E79" s="43">
        <v>75</v>
      </c>
      <c r="F79" s="43" t="s">
        <v>694</v>
      </c>
    </row>
    <row r="80" spans="1:6" ht="12.75">
      <c r="A80" s="438"/>
      <c r="B80" s="438"/>
      <c r="C80" s="46" t="s">
        <v>712</v>
      </c>
      <c r="D80" s="43" t="s">
        <v>689</v>
      </c>
      <c r="E80" s="43">
        <v>76</v>
      </c>
      <c r="F80" s="43">
        <f>80+395</f>
        <v>475</v>
      </c>
    </row>
    <row r="81" spans="1:6" ht="12.75">
      <c r="A81" s="438"/>
      <c r="B81" s="438"/>
      <c r="C81" s="46" t="s">
        <v>825</v>
      </c>
      <c r="D81" s="43" t="s">
        <v>689</v>
      </c>
      <c r="E81" s="43">
        <v>77</v>
      </c>
      <c r="F81" s="43">
        <v>0</v>
      </c>
    </row>
    <row r="82" spans="1:6" ht="12.75">
      <c r="A82" s="438"/>
      <c r="B82" s="438"/>
      <c r="C82" s="46" t="s">
        <v>700</v>
      </c>
      <c r="D82" s="43" t="s">
        <v>85</v>
      </c>
      <c r="E82" s="43">
        <v>78</v>
      </c>
      <c r="F82" s="43" t="s">
        <v>87</v>
      </c>
    </row>
    <row r="83" spans="1:6" ht="12.75">
      <c r="A83" s="438" t="s">
        <v>826</v>
      </c>
      <c r="B83" s="438" t="s">
        <v>827</v>
      </c>
      <c r="C83" s="46" t="s">
        <v>76</v>
      </c>
      <c r="D83" s="43" t="s">
        <v>70</v>
      </c>
      <c r="E83" s="43">
        <v>79</v>
      </c>
      <c r="F83" s="43">
        <v>0</v>
      </c>
    </row>
    <row r="84" spans="1:6" ht="12.75">
      <c r="A84" s="438"/>
      <c r="B84" s="438"/>
      <c r="C84" s="46" t="s">
        <v>828</v>
      </c>
      <c r="D84" s="43" t="s">
        <v>70</v>
      </c>
      <c r="E84" s="43">
        <v>80</v>
      </c>
      <c r="F84" s="43">
        <v>0</v>
      </c>
    </row>
    <row r="85" spans="1:6" ht="12.75">
      <c r="A85" s="438"/>
      <c r="B85" s="438"/>
      <c r="C85" s="46" t="s">
        <v>829</v>
      </c>
      <c r="D85" s="43" t="s">
        <v>70</v>
      </c>
      <c r="E85" s="43">
        <v>81</v>
      </c>
      <c r="F85" s="43">
        <v>0</v>
      </c>
    </row>
    <row r="86" spans="1:6" ht="12.75">
      <c r="A86" s="438"/>
      <c r="B86" s="438"/>
      <c r="C86" s="46" t="s">
        <v>830</v>
      </c>
      <c r="D86" s="43" t="s">
        <v>70</v>
      </c>
      <c r="E86" s="43">
        <v>82</v>
      </c>
      <c r="F86" s="43">
        <v>0</v>
      </c>
    </row>
    <row r="87" spans="1:6" ht="12.75">
      <c r="A87" s="438"/>
      <c r="B87" s="438"/>
      <c r="C87" s="46" t="s">
        <v>831</v>
      </c>
      <c r="D87" s="43" t="s">
        <v>70</v>
      </c>
      <c r="E87" s="43">
        <v>83</v>
      </c>
      <c r="F87" s="43">
        <v>0</v>
      </c>
    </row>
    <row r="88" spans="1:6" ht="12.75">
      <c r="A88" s="438"/>
      <c r="B88" s="438"/>
      <c r="C88" s="46" t="s">
        <v>832</v>
      </c>
      <c r="D88" s="43" t="s">
        <v>70</v>
      </c>
      <c r="E88" s="43">
        <v>84</v>
      </c>
      <c r="F88" s="43">
        <v>0</v>
      </c>
    </row>
    <row r="89" spans="1:6" ht="12.75">
      <c r="A89" s="438"/>
      <c r="B89" s="438"/>
      <c r="C89" s="46" t="s">
        <v>833</v>
      </c>
      <c r="D89" s="43" t="s">
        <v>70</v>
      </c>
      <c r="E89" s="43">
        <v>85</v>
      </c>
      <c r="F89" s="43">
        <v>0</v>
      </c>
    </row>
    <row r="90" spans="1:6" ht="12.75">
      <c r="A90" s="438"/>
      <c r="B90" s="438"/>
      <c r="C90" s="46" t="s">
        <v>834</v>
      </c>
      <c r="D90" s="43" t="s">
        <v>70</v>
      </c>
      <c r="E90" s="43">
        <v>86</v>
      </c>
      <c r="F90" s="43">
        <v>0</v>
      </c>
    </row>
    <row r="91" spans="1:6" ht="12.75">
      <c r="A91" s="438"/>
      <c r="B91" s="438" t="s">
        <v>835</v>
      </c>
      <c r="C91" s="438"/>
      <c r="D91" s="43" t="s">
        <v>70</v>
      </c>
      <c r="E91" s="43">
        <v>87</v>
      </c>
      <c r="F91" s="43">
        <v>0</v>
      </c>
    </row>
    <row r="92" spans="1:6" ht="12.75">
      <c r="A92" s="438"/>
      <c r="B92" s="439" t="s">
        <v>836</v>
      </c>
      <c r="C92" s="439"/>
      <c r="D92" s="43" t="s">
        <v>85</v>
      </c>
      <c r="E92" s="43">
        <v>88</v>
      </c>
      <c r="F92" s="43" t="s">
        <v>87</v>
      </c>
    </row>
    <row r="93" spans="1:6" ht="12.75">
      <c r="A93" s="437" t="s">
        <v>837</v>
      </c>
      <c r="B93" s="437"/>
      <c r="C93" s="437"/>
      <c r="D93" s="43" t="s">
        <v>838</v>
      </c>
      <c r="E93" s="43">
        <v>89</v>
      </c>
      <c r="F93" s="43" t="s">
        <v>839</v>
      </c>
    </row>
    <row r="94" spans="1:6" ht="12.75">
      <c r="A94" s="437" t="s">
        <v>840</v>
      </c>
      <c r="B94" s="437"/>
      <c r="C94" s="437"/>
      <c r="D94" s="43" t="s">
        <v>85</v>
      </c>
      <c r="E94" s="43">
        <v>90</v>
      </c>
      <c r="F94" s="43" t="s">
        <v>87</v>
      </c>
    </row>
    <row r="95" spans="1:6" ht="12.75">
      <c r="A95" s="437" t="s">
        <v>841</v>
      </c>
      <c r="B95" s="437"/>
      <c r="C95" s="437"/>
      <c r="D95" s="43" t="s">
        <v>85</v>
      </c>
      <c r="E95" s="43">
        <v>91</v>
      </c>
      <c r="F95" s="43" t="s">
        <v>87</v>
      </c>
    </row>
    <row r="96" spans="1:6" ht="12.75">
      <c r="A96" s="437" t="s">
        <v>842</v>
      </c>
      <c r="B96" s="437"/>
      <c r="C96" s="437"/>
      <c r="D96" s="43" t="s">
        <v>85</v>
      </c>
      <c r="E96" s="43">
        <v>92</v>
      </c>
      <c r="F96" s="43" t="s">
        <v>87</v>
      </c>
    </row>
    <row r="97" spans="1:6" ht="13.5" thickBot="1">
      <c r="A97" s="48" t="s">
        <v>843</v>
      </c>
      <c r="B97" s="49"/>
      <c r="C97" s="49"/>
      <c r="D97" s="50"/>
      <c r="E97" s="50"/>
      <c r="F97" s="50"/>
    </row>
    <row r="98" spans="1:3" ht="12.75" customHeight="1">
      <c r="A98" s="435" t="s">
        <v>844</v>
      </c>
      <c r="B98" s="436"/>
      <c r="C98" s="51" t="s">
        <v>845</v>
      </c>
    </row>
    <row r="99" spans="1:3" ht="12.75">
      <c r="A99" s="431" t="s">
        <v>846</v>
      </c>
      <c r="B99" s="432"/>
      <c r="C99" s="52" t="s">
        <v>847</v>
      </c>
    </row>
    <row r="100" spans="1:3" ht="12.75">
      <c r="A100" s="431" t="s">
        <v>848</v>
      </c>
      <c r="B100" s="432"/>
      <c r="C100" s="52" t="s">
        <v>849</v>
      </c>
    </row>
    <row r="101" spans="1:3" ht="12.75">
      <c r="A101" s="431" t="s">
        <v>731</v>
      </c>
      <c r="B101" s="432"/>
      <c r="C101" s="52" t="s">
        <v>735</v>
      </c>
    </row>
    <row r="102" spans="1:3" ht="12.75">
      <c r="A102" s="431" t="s">
        <v>850</v>
      </c>
      <c r="B102" s="432"/>
      <c r="C102" s="53">
        <v>40253</v>
      </c>
    </row>
    <row r="103" spans="1:3" ht="13.5" thickBot="1">
      <c r="A103" s="433" t="s">
        <v>851</v>
      </c>
      <c r="B103" s="434"/>
      <c r="C103" s="54"/>
    </row>
    <row r="104" spans="1:3" ht="12.75" customHeight="1">
      <c r="A104" s="435" t="s">
        <v>844</v>
      </c>
      <c r="B104" s="436"/>
      <c r="C104" s="51" t="s">
        <v>15</v>
      </c>
    </row>
    <row r="105" spans="1:3" ht="12.75">
      <c r="A105" s="431" t="s">
        <v>846</v>
      </c>
      <c r="B105" s="432"/>
      <c r="C105" s="52" t="s">
        <v>847</v>
      </c>
    </row>
    <row r="106" spans="1:3" ht="12.75">
      <c r="A106" s="431" t="s">
        <v>848</v>
      </c>
      <c r="B106" s="432"/>
      <c r="C106" s="52" t="s">
        <v>852</v>
      </c>
    </row>
    <row r="107" spans="1:3" ht="12.75">
      <c r="A107" s="431" t="s">
        <v>731</v>
      </c>
      <c r="B107" s="432"/>
      <c r="C107" s="52" t="s">
        <v>445</v>
      </c>
    </row>
    <row r="108" spans="1:3" ht="12.75">
      <c r="A108" s="431" t="s">
        <v>850</v>
      </c>
      <c r="B108" s="432"/>
      <c r="C108" s="53">
        <v>40878</v>
      </c>
    </row>
    <row r="109" spans="1:3" ht="13.5" thickBot="1">
      <c r="A109" s="433" t="s">
        <v>851</v>
      </c>
      <c r="B109" s="434"/>
      <c r="C109" s="54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1" t="s">
        <v>1</v>
      </c>
      <c r="B1" s="428"/>
      <c r="C1" s="428"/>
      <c r="D1" s="428"/>
      <c r="E1" s="428"/>
      <c r="F1" s="428"/>
      <c r="G1" s="428"/>
      <c r="H1" s="428"/>
    </row>
    <row r="2" ht="13.5" thickBot="1"/>
    <row r="3" spans="1:7" ht="32.25" thickBot="1">
      <c r="A3" s="458" t="s">
        <v>853</v>
      </c>
      <c r="B3" s="458" t="s">
        <v>2</v>
      </c>
      <c r="C3" s="458" t="s">
        <v>3</v>
      </c>
      <c r="D3" s="28" t="s">
        <v>4</v>
      </c>
      <c r="E3" s="28" t="s">
        <v>5</v>
      </c>
      <c r="F3" s="460" t="s">
        <v>732</v>
      </c>
      <c r="G3" s="478" t="s">
        <v>730</v>
      </c>
    </row>
    <row r="4" spans="1:7" ht="16.5" thickBot="1">
      <c r="A4" s="459"/>
      <c r="B4" s="459"/>
      <c r="C4" s="459"/>
      <c r="D4" s="28"/>
      <c r="E4" s="28"/>
      <c r="F4" s="461"/>
      <c r="G4" s="479"/>
    </row>
    <row r="5" spans="1:6" ht="16.5" thickBot="1">
      <c r="A5" s="30">
        <v>1</v>
      </c>
      <c r="B5" s="462" t="s">
        <v>733</v>
      </c>
      <c r="C5" s="463"/>
      <c r="D5" s="463"/>
      <c r="E5" s="464"/>
      <c r="F5" s="31"/>
    </row>
    <row r="6" spans="1:7" ht="95.25" thickBot="1">
      <c r="A6" s="31"/>
      <c r="B6" s="31" t="s">
        <v>6</v>
      </c>
      <c r="C6" s="29" t="s">
        <v>7</v>
      </c>
      <c r="D6" s="29">
        <v>26.09</v>
      </c>
      <c r="E6" s="29">
        <v>29.97</v>
      </c>
      <c r="F6" s="31" t="s">
        <v>8</v>
      </c>
      <c r="G6" s="472" t="s">
        <v>734</v>
      </c>
    </row>
    <row r="7" spans="1:7" ht="48" thickBot="1">
      <c r="A7" s="31"/>
      <c r="B7" s="31" t="s">
        <v>9</v>
      </c>
      <c r="C7" s="29" t="s">
        <v>10</v>
      </c>
      <c r="D7" s="29">
        <v>5.183</v>
      </c>
      <c r="E7" s="29">
        <v>5.654</v>
      </c>
      <c r="F7" s="31" t="s">
        <v>11</v>
      </c>
      <c r="G7" s="473"/>
    </row>
    <row r="8" spans="1:6" ht="16.5" thickBot="1">
      <c r="A8" s="30">
        <v>2</v>
      </c>
      <c r="B8" s="462" t="s">
        <v>736</v>
      </c>
      <c r="C8" s="463"/>
      <c r="D8" s="463"/>
      <c r="E8" s="464"/>
      <c r="F8" s="31"/>
    </row>
    <row r="9" spans="1:7" ht="79.5" thickBot="1">
      <c r="A9" s="31"/>
      <c r="B9" s="31" t="s">
        <v>12</v>
      </c>
      <c r="C9" s="29" t="s">
        <v>7</v>
      </c>
      <c r="D9" s="29">
        <v>18.44</v>
      </c>
      <c r="E9" s="29">
        <v>21.18</v>
      </c>
      <c r="F9" s="31" t="s">
        <v>13</v>
      </c>
      <c r="G9" s="472" t="s">
        <v>734</v>
      </c>
    </row>
    <row r="10" spans="1:7" ht="48" thickBot="1">
      <c r="A10" s="31"/>
      <c r="B10" s="31" t="s">
        <v>14</v>
      </c>
      <c r="C10" s="29" t="s">
        <v>10</v>
      </c>
      <c r="D10" s="29">
        <v>9.029</v>
      </c>
      <c r="E10" s="29">
        <v>9.85</v>
      </c>
      <c r="F10" s="31" t="s">
        <v>11</v>
      </c>
      <c r="G10" s="473"/>
    </row>
    <row r="11" spans="1:6" ht="16.5" thickBot="1">
      <c r="A11" s="30">
        <v>3</v>
      </c>
      <c r="B11" s="462" t="s">
        <v>15</v>
      </c>
      <c r="C11" s="463"/>
      <c r="D11" s="463"/>
      <c r="E11" s="464"/>
      <c r="F11" s="31"/>
    </row>
    <row r="12" spans="1:7" ht="79.5" thickBot="1">
      <c r="A12" s="31"/>
      <c r="B12" s="31" t="s">
        <v>16</v>
      </c>
      <c r="C12" s="29" t="s">
        <v>17</v>
      </c>
      <c r="D12" s="29">
        <v>1530.46</v>
      </c>
      <c r="E12" s="29">
        <v>1681.5</v>
      </c>
      <c r="F12" s="35" t="s">
        <v>18</v>
      </c>
      <c r="G12" s="474" t="s">
        <v>444</v>
      </c>
    </row>
    <row r="13" spans="1:7" ht="48" thickBot="1">
      <c r="A13" s="31"/>
      <c r="B13" s="31" t="s">
        <v>21</v>
      </c>
      <c r="C13" s="29" t="s">
        <v>22</v>
      </c>
      <c r="D13" s="29">
        <v>0.03553</v>
      </c>
      <c r="E13" s="29">
        <v>0.03876</v>
      </c>
      <c r="F13" s="36"/>
      <c r="G13" s="475"/>
    </row>
    <row r="14" spans="1:7" ht="48" thickBot="1">
      <c r="A14" s="31"/>
      <c r="B14" s="31" t="s">
        <v>23</v>
      </c>
      <c r="C14" s="29" t="s">
        <v>22</v>
      </c>
      <c r="D14" s="29">
        <v>0.03113</v>
      </c>
      <c r="E14" s="29">
        <v>0.03396</v>
      </c>
      <c r="F14" s="36" t="s">
        <v>19</v>
      </c>
      <c r="G14" s="475"/>
    </row>
    <row r="15" spans="1:7" ht="48" thickBot="1">
      <c r="A15" s="31"/>
      <c r="B15" s="31" t="s">
        <v>24</v>
      </c>
      <c r="C15" s="29" t="s">
        <v>22</v>
      </c>
      <c r="D15" s="29">
        <v>0.02673</v>
      </c>
      <c r="E15" s="29">
        <v>0.02916</v>
      </c>
      <c r="F15" s="36"/>
      <c r="G15" s="475"/>
    </row>
    <row r="16" spans="1:7" ht="48" customHeight="1" thickBot="1">
      <c r="A16" s="31"/>
      <c r="B16" s="31" t="s">
        <v>25</v>
      </c>
      <c r="C16" s="29" t="s">
        <v>22</v>
      </c>
      <c r="D16" s="29">
        <v>0.02794</v>
      </c>
      <c r="E16" s="29">
        <v>0.03048</v>
      </c>
      <c r="F16" s="36" t="s">
        <v>11</v>
      </c>
      <c r="G16" s="476"/>
    </row>
    <row r="17" spans="1:7" ht="16.5" thickBot="1">
      <c r="A17" s="30" t="s">
        <v>26</v>
      </c>
      <c r="B17" s="462" t="s">
        <v>27</v>
      </c>
      <c r="C17" s="463"/>
      <c r="D17" s="463"/>
      <c r="E17" s="464"/>
      <c r="F17" s="36"/>
      <c r="G17" s="476"/>
    </row>
    <row r="18" spans="1:7" ht="48" thickBot="1">
      <c r="A18" s="31"/>
      <c r="B18" s="31" t="s">
        <v>28</v>
      </c>
      <c r="C18" s="29" t="s">
        <v>17</v>
      </c>
      <c r="D18" s="29">
        <v>1530.46</v>
      </c>
      <c r="E18" s="29">
        <v>1681.5</v>
      </c>
      <c r="F18" s="36" t="s">
        <v>20</v>
      </c>
      <c r="G18" s="476"/>
    </row>
    <row r="19" spans="1:7" ht="15.75">
      <c r="A19" s="465"/>
      <c r="B19" s="465" t="s">
        <v>29</v>
      </c>
      <c r="C19" s="33" t="s">
        <v>30</v>
      </c>
      <c r="D19" s="467" t="s">
        <v>32</v>
      </c>
      <c r="E19" s="467" t="s">
        <v>33</v>
      </c>
      <c r="F19" s="36"/>
      <c r="G19" s="476"/>
    </row>
    <row r="20" spans="1:7" ht="16.5" thickBot="1">
      <c r="A20" s="466"/>
      <c r="B20" s="466"/>
      <c r="C20" s="34" t="s">
        <v>31</v>
      </c>
      <c r="D20" s="468"/>
      <c r="E20" s="468"/>
      <c r="F20" s="37"/>
      <c r="G20" s="477"/>
    </row>
    <row r="21" spans="1:6" ht="16.5" thickBot="1">
      <c r="A21" s="30">
        <v>5</v>
      </c>
      <c r="B21" s="462" t="s">
        <v>34</v>
      </c>
      <c r="C21" s="463"/>
      <c r="D21" s="463"/>
      <c r="E21" s="464"/>
      <c r="F21" s="31"/>
    </row>
    <row r="22" spans="1:7" ht="63.75" thickBot="1">
      <c r="A22" s="31"/>
      <c r="B22" s="31" t="s">
        <v>35</v>
      </c>
      <c r="C22" s="29" t="s">
        <v>0</v>
      </c>
      <c r="D22" s="29">
        <v>2.8</v>
      </c>
      <c r="E22" s="29">
        <v>3.06</v>
      </c>
      <c r="F22" s="465" t="s">
        <v>36</v>
      </c>
      <c r="G22" s="480" t="s">
        <v>40</v>
      </c>
    </row>
    <row r="23" spans="1:7" ht="63.75" thickBot="1">
      <c r="A23" s="32"/>
      <c r="B23" s="32" t="s">
        <v>37</v>
      </c>
      <c r="C23" s="33" t="s">
        <v>0</v>
      </c>
      <c r="D23" s="33">
        <v>3.5</v>
      </c>
      <c r="E23" s="33">
        <v>3.83</v>
      </c>
      <c r="F23" s="482"/>
      <c r="G23" s="481"/>
    </row>
    <row r="24" spans="1:7" ht="12.75">
      <c r="A24" s="483" t="s">
        <v>38</v>
      </c>
      <c r="B24" s="483"/>
      <c r="C24" s="483"/>
      <c r="D24" s="483"/>
      <c r="E24" s="483"/>
      <c r="F24" s="483"/>
      <c r="G24" s="484"/>
    </row>
    <row r="25" spans="1:7" ht="12.75">
      <c r="A25" s="469" t="s">
        <v>39</v>
      </c>
      <c r="B25" s="470"/>
      <c r="C25" s="470"/>
      <c r="D25" s="470"/>
      <c r="E25" s="470"/>
      <c r="F25" s="470"/>
      <c r="G25" s="38"/>
    </row>
    <row r="26" ht="15.75">
      <c r="A26" s="5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47" t="s">
        <v>728</v>
      </c>
      <c r="C1" s="548"/>
      <c r="D1" s="548"/>
      <c r="E1" s="548"/>
    </row>
    <row r="2" spans="1:7" s="4" customFormat="1" ht="63">
      <c r="A2" s="1" t="s">
        <v>853</v>
      </c>
      <c r="B2" s="1" t="s">
        <v>854</v>
      </c>
      <c r="C2" s="1" t="s">
        <v>855</v>
      </c>
      <c r="D2" s="1" t="s">
        <v>856</v>
      </c>
      <c r="E2" s="2" t="s">
        <v>857</v>
      </c>
      <c r="F2" s="3" t="s">
        <v>858</v>
      </c>
      <c r="G2" s="3" t="s">
        <v>859</v>
      </c>
    </row>
    <row r="3" spans="1:7" ht="15.75">
      <c r="A3" s="485" t="s">
        <v>860</v>
      </c>
      <c r="B3" s="519"/>
      <c r="C3" s="519"/>
      <c r="D3" s="519"/>
      <c r="E3" s="519"/>
      <c r="F3" s="519"/>
      <c r="G3" s="520"/>
    </row>
    <row r="4" spans="1:7" ht="15.75">
      <c r="A4" s="521"/>
      <c r="B4" s="522"/>
      <c r="C4" s="522"/>
      <c r="D4" s="522"/>
      <c r="E4" s="522"/>
      <c r="F4" s="522"/>
      <c r="G4" s="523"/>
    </row>
    <row r="5" spans="1:7" ht="135">
      <c r="A5" s="6" t="s">
        <v>861</v>
      </c>
      <c r="B5" s="7" t="s">
        <v>862</v>
      </c>
      <c r="C5" s="8" t="s">
        <v>863</v>
      </c>
      <c r="D5" s="7" t="s">
        <v>864</v>
      </c>
      <c r="E5" s="9">
        <v>0.04</v>
      </c>
      <c r="F5" s="24">
        <v>40544</v>
      </c>
      <c r="G5" s="25" t="s">
        <v>729</v>
      </c>
    </row>
    <row r="6" spans="1:7" ht="90">
      <c r="A6" s="10" t="s">
        <v>865</v>
      </c>
      <c r="B6" s="11" t="s">
        <v>866</v>
      </c>
      <c r="C6" s="12" t="s">
        <v>110</v>
      </c>
      <c r="D6" s="11" t="s">
        <v>864</v>
      </c>
      <c r="E6" s="13">
        <v>0.013</v>
      </c>
      <c r="F6" s="24">
        <f>$F$5</f>
        <v>40544</v>
      </c>
      <c r="G6" s="25" t="s">
        <v>729</v>
      </c>
    </row>
    <row r="7" spans="1:7" ht="123.75">
      <c r="A7" s="10" t="s">
        <v>111</v>
      </c>
      <c r="B7" s="11" t="s">
        <v>112</v>
      </c>
      <c r="C7" s="14" t="s">
        <v>113</v>
      </c>
      <c r="D7" s="11" t="s">
        <v>864</v>
      </c>
      <c r="E7" s="13">
        <v>0.0759</v>
      </c>
      <c r="F7" s="24">
        <f aca="true" t="shared" si="0" ref="F7:F17">$F$5</f>
        <v>40544</v>
      </c>
      <c r="G7" s="25" t="s">
        <v>729</v>
      </c>
    </row>
    <row r="8" spans="1:7" ht="203.25" customHeight="1">
      <c r="A8" s="10" t="s">
        <v>114</v>
      </c>
      <c r="B8" s="11" t="s">
        <v>115</v>
      </c>
      <c r="C8" s="12" t="s">
        <v>116</v>
      </c>
      <c r="D8" s="11" t="s">
        <v>864</v>
      </c>
      <c r="E8" s="13">
        <v>0.0806</v>
      </c>
      <c r="F8" s="24">
        <f t="shared" si="0"/>
        <v>40544</v>
      </c>
      <c r="G8" s="25" t="s">
        <v>729</v>
      </c>
    </row>
    <row r="9" spans="1:7" ht="102.75" customHeight="1">
      <c r="A9" s="10" t="s">
        <v>117</v>
      </c>
      <c r="B9" s="11" t="s">
        <v>118</v>
      </c>
      <c r="C9" s="12" t="s">
        <v>119</v>
      </c>
      <c r="D9" s="11" t="s">
        <v>864</v>
      </c>
      <c r="E9" s="13">
        <v>0.0569</v>
      </c>
      <c r="F9" s="24">
        <f t="shared" si="0"/>
        <v>40544</v>
      </c>
      <c r="G9" s="25" t="s">
        <v>729</v>
      </c>
    </row>
    <row r="10" spans="1:7" ht="146.25">
      <c r="A10" s="549" t="s">
        <v>120</v>
      </c>
      <c r="B10" s="529" t="s">
        <v>121</v>
      </c>
      <c r="C10" s="12" t="s">
        <v>446</v>
      </c>
      <c r="D10" s="11" t="s">
        <v>864</v>
      </c>
      <c r="E10" s="516">
        <v>0.1185</v>
      </c>
      <c r="F10" s="24">
        <f t="shared" si="0"/>
        <v>40544</v>
      </c>
      <c r="G10" s="25" t="s">
        <v>729</v>
      </c>
    </row>
    <row r="11" spans="1:7" ht="153" customHeight="1">
      <c r="A11" s="550"/>
      <c r="B11" s="530"/>
      <c r="C11" s="12" t="s">
        <v>447</v>
      </c>
      <c r="D11" s="11" t="s">
        <v>448</v>
      </c>
      <c r="E11" s="518"/>
      <c r="F11" s="24">
        <f t="shared" si="0"/>
        <v>40544</v>
      </c>
      <c r="G11" s="25" t="s">
        <v>729</v>
      </c>
    </row>
    <row r="12" spans="1:7" ht="192.75" customHeight="1">
      <c r="A12" s="10" t="s">
        <v>449</v>
      </c>
      <c r="B12" s="11" t="s">
        <v>450</v>
      </c>
      <c r="C12" s="12" t="s">
        <v>451</v>
      </c>
      <c r="D12" s="11" t="s">
        <v>864</v>
      </c>
      <c r="E12" s="13">
        <v>0.0711</v>
      </c>
      <c r="F12" s="24">
        <f t="shared" si="0"/>
        <v>40544</v>
      </c>
      <c r="G12" s="25" t="s">
        <v>729</v>
      </c>
    </row>
    <row r="13" spans="1:7" ht="146.25">
      <c r="A13" s="10" t="s">
        <v>452</v>
      </c>
      <c r="B13" s="11" t="s">
        <v>453</v>
      </c>
      <c r="C13" s="12" t="s">
        <v>454</v>
      </c>
      <c r="D13" s="11" t="s">
        <v>864</v>
      </c>
      <c r="E13" s="13">
        <v>0.0948</v>
      </c>
      <c r="F13" s="24">
        <f t="shared" si="0"/>
        <v>40544</v>
      </c>
      <c r="G13" s="25" t="s">
        <v>729</v>
      </c>
    </row>
    <row r="14" spans="1:7" ht="56.25">
      <c r="A14" s="10" t="s">
        <v>455</v>
      </c>
      <c r="B14" s="11" t="s">
        <v>456</v>
      </c>
      <c r="C14" s="12" t="s">
        <v>191</v>
      </c>
      <c r="D14" s="11" t="s">
        <v>864</v>
      </c>
      <c r="E14" s="13">
        <v>0.0569</v>
      </c>
      <c r="F14" s="24">
        <f t="shared" si="0"/>
        <v>40544</v>
      </c>
      <c r="G14" s="25" t="s">
        <v>729</v>
      </c>
    </row>
    <row r="15" spans="1:7" ht="47.25">
      <c r="A15" s="10" t="s">
        <v>192</v>
      </c>
      <c r="B15" s="11" t="s">
        <v>193</v>
      </c>
      <c r="C15" s="12" t="s">
        <v>194</v>
      </c>
      <c r="D15" s="11" t="s">
        <v>864</v>
      </c>
      <c r="E15" s="13">
        <v>0.0427</v>
      </c>
      <c r="F15" s="24">
        <f t="shared" si="0"/>
        <v>40544</v>
      </c>
      <c r="G15" s="25" t="s">
        <v>729</v>
      </c>
    </row>
    <row r="16" spans="1:7" ht="47.25">
      <c r="A16" s="10" t="s">
        <v>195</v>
      </c>
      <c r="B16" s="11" t="s">
        <v>196</v>
      </c>
      <c r="C16" s="12" t="s">
        <v>197</v>
      </c>
      <c r="D16" s="11" t="s">
        <v>864</v>
      </c>
      <c r="E16" s="13">
        <v>0.0522</v>
      </c>
      <c r="F16" s="24">
        <f t="shared" si="0"/>
        <v>40544</v>
      </c>
      <c r="G16" s="25" t="s">
        <v>729</v>
      </c>
    </row>
    <row r="17" spans="1:7" ht="63">
      <c r="A17" s="10" t="s">
        <v>198</v>
      </c>
      <c r="B17" s="11" t="s">
        <v>199</v>
      </c>
      <c r="C17" s="12" t="s">
        <v>200</v>
      </c>
      <c r="D17" s="11" t="s">
        <v>864</v>
      </c>
      <c r="E17" s="13">
        <v>0.0373</v>
      </c>
      <c r="F17" s="24">
        <f t="shared" si="0"/>
        <v>40544</v>
      </c>
      <c r="G17" s="25" t="s">
        <v>729</v>
      </c>
    </row>
    <row r="18" spans="1:7" ht="15.75">
      <c r="A18" s="485" t="s">
        <v>201</v>
      </c>
      <c r="B18" s="519"/>
      <c r="C18" s="519"/>
      <c r="D18" s="519"/>
      <c r="E18" s="519"/>
      <c r="F18" s="519"/>
      <c r="G18" s="520"/>
    </row>
    <row r="19" spans="1:7" ht="15.75">
      <c r="A19" s="521"/>
      <c r="B19" s="522"/>
      <c r="C19" s="522"/>
      <c r="D19" s="522"/>
      <c r="E19" s="522"/>
      <c r="F19" s="522"/>
      <c r="G19" s="523"/>
    </row>
    <row r="20" spans="1:7" ht="157.5">
      <c r="A20" s="10" t="s">
        <v>202</v>
      </c>
      <c r="B20" s="11" t="s">
        <v>203</v>
      </c>
      <c r="C20" s="12" t="s">
        <v>204</v>
      </c>
      <c r="D20" s="11" t="s">
        <v>864</v>
      </c>
      <c r="E20" s="13">
        <v>0.102</v>
      </c>
      <c r="F20" s="24">
        <f>$F$5</f>
        <v>40544</v>
      </c>
      <c r="G20" s="25" t="s">
        <v>729</v>
      </c>
    </row>
    <row r="21" spans="1:7" ht="33.75">
      <c r="A21" s="527" t="s">
        <v>205</v>
      </c>
      <c r="B21" s="529" t="s">
        <v>206</v>
      </c>
      <c r="C21" s="12" t="s">
        <v>207</v>
      </c>
      <c r="D21" s="11" t="s">
        <v>208</v>
      </c>
      <c r="E21" s="516">
        <v>3.68</v>
      </c>
      <c r="F21" s="542">
        <f>$F$5</f>
        <v>40544</v>
      </c>
      <c r="G21" s="545" t="s">
        <v>729</v>
      </c>
    </row>
    <row r="22" spans="1:7" ht="33.75">
      <c r="A22" s="537"/>
      <c r="B22" s="532"/>
      <c r="C22" s="12" t="s">
        <v>209</v>
      </c>
      <c r="D22" s="15" t="s">
        <v>210</v>
      </c>
      <c r="E22" s="517"/>
      <c r="F22" s="543"/>
      <c r="G22" s="456"/>
    </row>
    <row r="23" spans="1:7" ht="31.5">
      <c r="A23" s="537"/>
      <c r="B23" s="532"/>
      <c r="C23" s="12" t="s">
        <v>211</v>
      </c>
      <c r="D23" s="11" t="s">
        <v>212</v>
      </c>
      <c r="E23" s="517"/>
      <c r="F23" s="543"/>
      <c r="G23" s="456"/>
    </row>
    <row r="24" spans="1:7" ht="31.5">
      <c r="A24" s="537"/>
      <c r="B24" s="532"/>
      <c r="C24" s="12" t="s">
        <v>213</v>
      </c>
      <c r="D24" s="11" t="s">
        <v>212</v>
      </c>
      <c r="E24" s="517"/>
      <c r="F24" s="543"/>
      <c r="G24" s="456"/>
    </row>
    <row r="25" spans="1:7" ht="45">
      <c r="A25" s="528"/>
      <c r="B25" s="530"/>
      <c r="C25" s="12" t="s">
        <v>214</v>
      </c>
      <c r="D25" s="11" t="s">
        <v>212</v>
      </c>
      <c r="E25" s="517"/>
      <c r="F25" s="543"/>
      <c r="G25" s="456"/>
    </row>
    <row r="26" spans="1:7" ht="56.25">
      <c r="A26" s="527" t="s">
        <v>215</v>
      </c>
      <c r="B26" s="529" t="s">
        <v>216</v>
      </c>
      <c r="C26" s="12" t="s">
        <v>615</v>
      </c>
      <c r="D26" s="11" t="s">
        <v>210</v>
      </c>
      <c r="E26" s="517"/>
      <c r="F26" s="543"/>
      <c r="G26" s="456"/>
    </row>
    <row r="27" spans="1:7" ht="33.75">
      <c r="A27" s="537"/>
      <c r="B27" s="532"/>
      <c r="C27" s="12" t="s">
        <v>616</v>
      </c>
      <c r="D27" s="15" t="s">
        <v>617</v>
      </c>
      <c r="E27" s="517"/>
      <c r="F27" s="543"/>
      <c r="G27" s="456"/>
    </row>
    <row r="28" spans="1:7" ht="31.5">
      <c r="A28" s="537"/>
      <c r="B28" s="532"/>
      <c r="C28" s="12" t="s">
        <v>618</v>
      </c>
      <c r="D28" s="11" t="s">
        <v>617</v>
      </c>
      <c r="E28" s="517"/>
      <c r="F28" s="543"/>
      <c r="G28" s="456"/>
    </row>
    <row r="29" spans="1:7" ht="33.75">
      <c r="A29" s="537"/>
      <c r="B29" s="532"/>
      <c r="C29" s="12" t="s">
        <v>619</v>
      </c>
      <c r="D29" s="11" t="s">
        <v>210</v>
      </c>
      <c r="E29" s="517"/>
      <c r="F29" s="543"/>
      <c r="G29" s="456"/>
    </row>
    <row r="30" spans="1:7" ht="47.25">
      <c r="A30" s="537"/>
      <c r="B30" s="532"/>
      <c r="C30" s="12" t="s">
        <v>620</v>
      </c>
      <c r="D30" s="11" t="s">
        <v>448</v>
      </c>
      <c r="E30" s="517"/>
      <c r="F30" s="543"/>
      <c r="G30" s="456"/>
    </row>
    <row r="31" spans="1:7" ht="31.5">
      <c r="A31" s="537"/>
      <c r="B31" s="532"/>
      <c r="C31" s="12" t="s">
        <v>621</v>
      </c>
      <c r="D31" s="11" t="s">
        <v>212</v>
      </c>
      <c r="E31" s="517"/>
      <c r="F31" s="543"/>
      <c r="G31" s="456"/>
    </row>
    <row r="32" spans="1:7" ht="31.5">
      <c r="A32" s="537"/>
      <c r="B32" s="532"/>
      <c r="C32" s="12" t="s">
        <v>622</v>
      </c>
      <c r="D32" s="11" t="s">
        <v>212</v>
      </c>
      <c r="E32" s="517"/>
      <c r="F32" s="543"/>
      <c r="G32" s="456"/>
    </row>
    <row r="33" spans="1:7" ht="31.5">
      <c r="A33" s="528"/>
      <c r="B33" s="530"/>
      <c r="C33" s="12" t="s">
        <v>623</v>
      </c>
      <c r="D33" s="11" t="s">
        <v>212</v>
      </c>
      <c r="E33" s="518"/>
      <c r="F33" s="544"/>
      <c r="G33" s="546"/>
    </row>
    <row r="34" spans="1:7" ht="33.75">
      <c r="A34" s="527" t="s">
        <v>624</v>
      </c>
      <c r="B34" s="508" t="s">
        <v>625</v>
      </c>
      <c r="C34" s="12" t="s">
        <v>626</v>
      </c>
      <c r="D34" s="11" t="s">
        <v>627</v>
      </c>
      <c r="E34" s="516">
        <v>0.1237</v>
      </c>
      <c r="F34" s="493">
        <f>$F$5</f>
        <v>40544</v>
      </c>
      <c r="G34" s="499" t="s">
        <v>729</v>
      </c>
    </row>
    <row r="35" spans="1:7" ht="31.5">
      <c r="A35" s="537"/>
      <c r="B35" s="509"/>
      <c r="C35" s="12" t="s">
        <v>628</v>
      </c>
      <c r="D35" s="11" t="s">
        <v>864</v>
      </c>
      <c r="E35" s="517"/>
      <c r="F35" s="513"/>
      <c r="G35" s="514"/>
    </row>
    <row r="36" spans="1:7" ht="67.5">
      <c r="A36" s="537"/>
      <c r="B36" s="509"/>
      <c r="C36" s="12" t="s">
        <v>629</v>
      </c>
      <c r="D36" s="11" t="s">
        <v>864</v>
      </c>
      <c r="E36" s="517"/>
      <c r="F36" s="513"/>
      <c r="G36" s="514"/>
    </row>
    <row r="37" spans="1:7" ht="31.5">
      <c r="A37" s="528"/>
      <c r="B37" s="510"/>
      <c r="C37" s="12" t="s">
        <v>630</v>
      </c>
      <c r="D37" s="11" t="s">
        <v>864</v>
      </c>
      <c r="E37" s="518"/>
      <c r="F37" s="511"/>
      <c r="G37" s="515"/>
    </row>
    <row r="38" spans="1:7" ht="31.5">
      <c r="A38" s="527" t="s">
        <v>631</v>
      </c>
      <c r="B38" s="508" t="s">
        <v>632</v>
      </c>
      <c r="C38" s="12" t="s">
        <v>633</v>
      </c>
      <c r="D38" s="11" t="s">
        <v>627</v>
      </c>
      <c r="E38" s="516">
        <v>0.4</v>
      </c>
      <c r="F38" s="493">
        <f>$F$5</f>
        <v>40544</v>
      </c>
      <c r="G38" s="496" t="s">
        <v>729</v>
      </c>
    </row>
    <row r="39" spans="1:7" ht="31.5">
      <c r="A39" s="528"/>
      <c r="B39" s="510"/>
      <c r="C39" s="12" t="s">
        <v>634</v>
      </c>
      <c r="D39" s="11" t="s">
        <v>627</v>
      </c>
      <c r="E39" s="518"/>
      <c r="F39" s="511"/>
      <c r="G39" s="541"/>
    </row>
    <row r="40" spans="1:7" ht="15.75">
      <c r="A40" s="485" t="s">
        <v>635</v>
      </c>
      <c r="B40" s="519"/>
      <c r="C40" s="519"/>
      <c r="D40" s="519"/>
      <c r="E40" s="519"/>
      <c r="F40" s="519"/>
      <c r="G40" s="520"/>
    </row>
    <row r="41" spans="1:7" ht="15.75">
      <c r="A41" s="521"/>
      <c r="B41" s="522"/>
      <c r="C41" s="522"/>
      <c r="D41" s="522"/>
      <c r="E41" s="522"/>
      <c r="F41" s="522"/>
      <c r="G41" s="523"/>
    </row>
    <row r="42" spans="1:7" ht="31.5">
      <c r="A42" s="527" t="s">
        <v>636</v>
      </c>
      <c r="B42" s="508" t="s">
        <v>637</v>
      </c>
      <c r="C42" s="12" t="s">
        <v>638</v>
      </c>
      <c r="D42" s="11" t="s">
        <v>210</v>
      </c>
      <c r="E42" s="516">
        <v>1</v>
      </c>
      <c r="F42" s="493">
        <f>$F$5</f>
        <v>40544</v>
      </c>
      <c r="G42" s="499" t="str">
        <f>$G$5</f>
        <v>Общее собрание собственников МКД</v>
      </c>
    </row>
    <row r="43" spans="1:7" ht="31.5">
      <c r="A43" s="537"/>
      <c r="B43" s="509"/>
      <c r="C43" s="12" t="s">
        <v>639</v>
      </c>
      <c r="D43" s="11" t="s">
        <v>208</v>
      </c>
      <c r="E43" s="539"/>
      <c r="F43" s="494"/>
      <c r="G43" s="500"/>
    </row>
    <row r="44" spans="1:7" ht="33.75">
      <c r="A44" s="537"/>
      <c r="B44" s="509"/>
      <c r="C44" s="12" t="s">
        <v>640</v>
      </c>
      <c r="D44" s="11" t="s">
        <v>212</v>
      </c>
      <c r="E44" s="539"/>
      <c r="F44" s="494"/>
      <c r="G44" s="500"/>
    </row>
    <row r="45" spans="1:7" ht="15.75">
      <c r="A45" s="537"/>
      <c r="B45" s="509"/>
      <c r="C45" s="535" t="s">
        <v>641</v>
      </c>
      <c r="D45" s="508" t="s">
        <v>212</v>
      </c>
      <c r="E45" s="539"/>
      <c r="F45" s="494"/>
      <c r="G45" s="500"/>
    </row>
    <row r="46" spans="1:7" ht="15.75">
      <c r="A46" s="537"/>
      <c r="B46" s="509"/>
      <c r="C46" s="536"/>
      <c r="D46" s="510"/>
      <c r="E46" s="540"/>
      <c r="F46" s="495"/>
      <c r="G46" s="501"/>
    </row>
    <row r="47" spans="1:7" ht="15.75">
      <c r="A47" s="537"/>
      <c r="B47" s="509"/>
      <c r="C47" s="535" t="s">
        <v>642</v>
      </c>
      <c r="D47" s="508" t="s">
        <v>643</v>
      </c>
      <c r="E47" s="516">
        <v>0.04</v>
      </c>
      <c r="F47" s="493">
        <f>$F$5</f>
        <v>40544</v>
      </c>
      <c r="G47" s="496" t="str">
        <f>$G$5</f>
        <v>Общее собрание собственников МКД</v>
      </c>
    </row>
    <row r="48" spans="1:7" ht="15.75">
      <c r="A48" s="537"/>
      <c r="B48" s="509"/>
      <c r="C48" s="536"/>
      <c r="D48" s="510"/>
      <c r="E48" s="539"/>
      <c r="F48" s="494"/>
      <c r="G48" s="497"/>
    </row>
    <row r="49" spans="1:7" ht="15.75">
      <c r="A49" s="537"/>
      <c r="B49" s="509"/>
      <c r="C49" s="535" t="s">
        <v>644</v>
      </c>
      <c r="D49" s="508" t="s">
        <v>645</v>
      </c>
      <c r="E49" s="539"/>
      <c r="F49" s="494"/>
      <c r="G49" s="497"/>
    </row>
    <row r="50" spans="1:7" ht="15.75">
      <c r="A50" s="528"/>
      <c r="B50" s="510"/>
      <c r="C50" s="536"/>
      <c r="D50" s="510"/>
      <c r="E50" s="540"/>
      <c r="F50" s="495"/>
      <c r="G50" s="498"/>
    </row>
    <row r="51" spans="1:7" ht="15.75">
      <c r="A51" s="527" t="s">
        <v>646</v>
      </c>
      <c r="B51" s="508" t="s">
        <v>647</v>
      </c>
      <c r="C51" s="535" t="s">
        <v>648</v>
      </c>
      <c r="D51" s="529" t="s">
        <v>448</v>
      </c>
      <c r="E51" s="516">
        <v>3.77</v>
      </c>
      <c r="F51" s="493">
        <f>$F$5</f>
        <v>40544</v>
      </c>
      <c r="G51" s="499" t="str">
        <f>$G$5</f>
        <v>Общее собрание собственников МКД</v>
      </c>
    </row>
    <row r="52" spans="1:7" ht="15.75">
      <c r="A52" s="537"/>
      <c r="B52" s="509"/>
      <c r="C52" s="538"/>
      <c r="D52" s="532"/>
      <c r="E52" s="517"/>
      <c r="F52" s="494"/>
      <c r="G52" s="500"/>
    </row>
    <row r="53" spans="1:7" ht="15.75">
      <c r="A53" s="537"/>
      <c r="B53" s="509"/>
      <c r="C53" s="536"/>
      <c r="D53" s="530"/>
      <c r="E53" s="517"/>
      <c r="F53" s="494"/>
      <c r="G53" s="500"/>
    </row>
    <row r="54" spans="1:7" ht="47.25">
      <c r="A54" s="537"/>
      <c r="B54" s="509"/>
      <c r="C54" s="12" t="s">
        <v>649</v>
      </c>
      <c r="D54" s="11" t="s">
        <v>448</v>
      </c>
      <c r="E54" s="517"/>
      <c r="F54" s="494"/>
      <c r="G54" s="500"/>
    </row>
    <row r="55" spans="1:7" ht="15.75">
      <c r="A55" s="537"/>
      <c r="B55" s="509"/>
      <c r="C55" s="535" t="s">
        <v>650</v>
      </c>
      <c r="D55" s="508" t="s">
        <v>651</v>
      </c>
      <c r="E55" s="517"/>
      <c r="F55" s="494"/>
      <c r="G55" s="500"/>
    </row>
    <row r="56" spans="1:7" ht="15.75">
      <c r="A56" s="537"/>
      <c r="B56" s="509"/>
      <c r="C56" s="536"/>
      <c r="D56" s="510"/>
      <c r="E56" s="517"/>
      <c r="F56" s="494"/>
      <c r="G56" s="500"/>
    </row>
    <row r="57" spans="1:7" ht="15.75">
      <c r="A57" s="537"/>
      <c r="B57" s="509"/>
      <c r="C57" s="535" t="s">
        <v>652</v>
      </c>
      <c r="D57" s="508" t="s">
        <v>651</v>
      </c>
      <c r="E57" s="517"/>
      <c r="F57" s="494"/>
      <c r="G57" s="500"/>
    </row>
    <row r="58" spans="1:7" ht="15.75">
      <c r="A58" s="528"/>
      <c r="B58" s="510"/>
      <c r="C58" s="536"/>
      <c r="D58" s="510"/>
      <c r="E58" s="517"/>
      <c r="F58" s="494"/>
      <c r="G58" s="500"/>
    </row>
    <row r="59" spans="1:7" ht="15.75">
      <c r="A59" s="508" t="s">
        <v>653</v>
      </c>
      <c r="B59" s="529" t="s">
        <v>647</v>
      </c>
      <c r="C59" s="535" t="s">
        <v>654</v>
      </c>
      <c r="D59" s="508" t="s">
        <v>655</v>
      </c>
      <c r="E59" s="517"/>
      <c r="F59" s="494"/>
      <c r="G59" s="500"/>
    </row>
    <row r="60" spans="1:7" ht="15.75">
      <c r="A60" s="509"/>
      <c r="B60" s="532"/>
      <c r="C60" s="536"/>
      <c r="D60" s="510"/>
      <c r="E60" s="517"/>
      <c r="F60" s="494"/>
      <c r="G60" s="500"/>
    </row>
    <row r="61" spans="1:7" ht="15.75">
      <c r="A61" s="509"/>
      <c r="B61" s="532"/>
      <c r="C61" s="535" t="s">
        <v>656</v>
      </c>
      <c r="D61" s="508" t="s">
        <v>651</v>
      </c>
      <c r="E61" s="517"/>
      <c r="F61" s="494"/>
      <c r="G61" s="500"/>
    </row>
    <row r="62" spans="1:7" ht="15.75">
      <c r="A62" s="509"/>
      <c r="B62" s="532"/>
      <c r="C62" s="536"/>
      <c r="D62" s="510"/>
      <c r="E62" s="517"/>
      <c r="F62" s="494"/>
      <c r="G62" s="500"/>
    </row>
    <row r="63" spans="1:7" ht="15.75">
      <c r="A63" s="509"/>
      <c r="B63" s="532"/>
      <c r="C63" s="535" t="s">
        <v>657</v>
      </c>
      <c r="D63" s="508" t="s">
        <v>658</v>
      </c>
      <c r="E63" s="517"/>
      <c r="F63" s="494"/>
      <c r="G63" s="500"/>
    </row>
    <row r="64" spans="1:7" ht="15.75">
      <c r="A64" s="509"/>
      <c r="B64" s="532"/>
      <c r="C64" s="536"/>
      <c r="D64" s="510"/>
      <c r="E64" s="517"/>
      <c r="F64" s="494"/>
      <c r="G64" s="500"/>
    </row>
    <row r="65" spans="1:7" ht="15.75" customHeight="1">
      <c r="A65" s="509"/>
      <c r="B65" s="532"/>
      <c r="C65" s="535" t="s">
        <v>652</v>
      </c>
      <c r="D65" s="508" t="s">
        <v>659</v>
      </c>
      <c r="E65" s="517"/>
      <c r="F65" s="494"/>
      <c r="G65" s="500"/>
    </row>
    <row r="66" spans="1:7" ht="15.75">
      <c r="A66" s="510"/>
      <c r="B66" s="530"/>
      <c r="C66" s="536"/>
      <c r="D66" s="510"/>
      <c r="E66" s="518"/>
      <c r="F66" s="495"/>
      <c r="G66" s="501"/>
    </row>
    <row r="67" spans="1:7" ht="31.5">
      <c r="A67" s="508" t="s">
        <v>660</v>
      </c>
      <c r="B67" s="502" t="s">
        <v>661</v>
      </c>
      <c r="C67" s="12" t="s">
        <v>230</v>
      </c>
      <c r="D67" s="11" t="s">
        <v>231</v>
      </c>
      <c r="E67" s="516">
        <v>2.42</v>
      </c>
      <c r="F67" s="493">
        <f>$F$5</f>
        <v>40544</v>
      </c>
      <c r="G67" s="502" t="str">
        <f>$G$5</f>
        <v>Общее собрание собственников МКД</v>
      </c>
    </row>
    <row r="68" spans="1:7" ht="31.5">
      <c r="A68" s="509"/>
      <c r="B68" s="503"/>
      <c r="C68" s="12" t="s">
        <v>232</v>
      </c>
      <c r="D68" s="11" t="s">
        <v>210</v>
      </c>
      <c r="E68" s="517"/>
      <c r="F68" s="494"/>
      <c r="G68" s="503"/>
    </row>
    <row r="69" spans="1:7" ht="31.5">
      <c r="A69" s="510"/>
      <c r="B69" s="504"/>
      <c r="C69" s="12" t="s">
        <v>233</v>
      </c>
      <c r="D69" s="11" t="s">
        <v>231</v>
      </c>
      <c r="E69" s="518"/>
      <c r="F69" s="495"/>
      <c r="G69" s="504"/>
    </row>
    <row r="70" spans="1:7" ht="78.75">
      <c r="A70" s="10" t="s">
        <v>234</v>
      </c>
      <c r="B70" s="11" t="s">
        <v>235</v>
      </c>
      <c r="C70" s="12" t="s">
        <v>236</v>
      </c>
      <c r="D70" s="11" t="s">
        <v>237</v>
      </c>
      <c r="E70" s="13">
        <v>0.83</v>
      </c>
      <c r="F70" s="24">
        <f>$F$5</f>
        <v>40544</v>
      </c>
      <c r="G70" s="25" t="s">
        <v>729</v>
      </c>
    </row>
    <row r="71" spans="1:7" ht="63">
      <c r="A71" s="10" t="s">
        <v>238</v>
      </c>
      <c r="B71" s="11" t="s">
        <v>239</v>
      </c>
      <c r="C71" s="12" t="s">
        <v>240</v>
      </c>
      <c r="D71" s="11" t="s">
        <v>237</v>
      </c>
      <c r="E71" s="13">
        <v>0.01</v>
      </c>
      <c r="F71" s="24">
        <f>$F$5</f>
        <v>40544</v>
      </c>
      <c r="G71" s="25" t="s">
        <v>729</v>
      </c>
    </row>
    <row r="72" spans="1:7" ht="15.75">
      <c r="A72" s="485" t="s">
        <v>241</v>
      </c>
      <c r="B72" s="519"/>
      <c r="C72" s="519"/>
      <c r="D72" s="519"/>
      <c r="E72" s="519"/>
      <c r="F72" s="519"/>
      <c r="G72" s="520"/>
    </row>
    <row r="73" spans="1:7" ht="15.75">
      <c r="A73" s="521"/>
      <c r="B73" s="522"/>
      <c r="C73" s="522"/>
      <c r="D73" s="522"/>
      <c r="E73" s="522"/>
      <c r="F73" s="522"/>
      <c r="G73" s="523"/>
    </row>
    <row r="74" spans="1:7" ht="47.25">
      <c r="A74" s="527" t="s">
        <v>242</v>
      </c>
      <c r="B74" s="529" t="s">
        <v>243</v>
      </c>
      <c r="C74" s="12" t="s">
        <v>244</v>
      </c>
      <c r="D74" s="524" t="s">
        <v>245</v>
      </c>
      <c r="E74" s="13">
        <v>0.176</v>
      </c>
      <c r="F74" s="23">
        <f aca="true" t="shared" si="1" ref="F74:F80">$F$5</f>
        <v>40544</v>
      </c>
      <c r="G74" s="25" t="s">
        <v>729</v>
      </c>
    </row>
    <row r="75" spans="1:7" ht="56.25">
      <c r="A75" s="528"/>
      <c r="B75" s="530"/>
      <c r="C75" s="12" t="s">
        <v>246</v>
      </c>
      <c r="D75" s="533"/>
      <c r="E75" s="13">
        <v>0.338</v>
      </c>
      <c r="F75" s="23">
        <f t="shared" si="1"/>
        <v>40544</v>
      </c>
      <c r="G75" s="25" t="s">
        <v>729</v>
      </c>
    </row>
    <row r="76" spans="1:7" ht="68.25" customHeight="1">
      <c r="A76" s="527" t="s">
        <v>247</v>
      </c>
      <c r="B76" s="529" t="s">
        <v>248</v>
      </c>
      <c r="C76" s="12" t="s">
        <v>249</v>
      </c>
      <c r="D76" s="533"/>
      <c r="E76" s="13">
        <v>0.111</v>
      </c>
      <c r="F76" s="23">
        <f t="shared" si="1"/>
        <v>40544</v>
      </c>
      <c r="G76" s="25" t="s">
        <v>729</v>
      </c>
    </row>
    <row r="77" spans="1:7" ht="47.25">
      <c r="A77" s="528"/>
      <c r="B77" s="530"/>
      <c r="C77" s="12" t="s">
        <v>250</v>
      </c>
      <c r="D77" s="533"/>
      <c r="E77" s="13">
        <v>0.144</v>
      </c>
      <c r="F77" s="23">
        <f t="shared" si="1"/>
        <v>40544</v>
      </c>
      <c r="G77" s="25" t="s">
        <v>729</v>
      </c>
    </row>
    <row r="78" spans="1:7" ht="47.25">
      <c r="A78" s="527" t="s">
        <v>251</v>
      </c>
      <c r="B78" s="529" t="s">
        <v>252</v>
      </c>
      <c r="C78" s="12" t="s">
        <v>253</v>
      </c>
      <c r="D78" s="533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28"/>
      <c r="B79" s="530"/>
      <c r="C79" s="12" t="s">
        <v>254</v>
      </c>
      <c r="D79" s="533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255</v>
      </c>
      <c r="B80" s="16" t="s">
        <v>256</v>
      </c>
      <c r="C80" s="12" t="s">
        <v>257</v>
      </c>
      <c r="D80" s="534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485" t="s">
        <v>727</v>
      </c>
      <c r="B81" s="519"/>
      <c r="C81" s="519"/>
      <c r="D81" s="519"/>
      <c r="E81" s="519"/>
      <c r="F81" s="519"/>
      <c r="G81" s="520"/>
    </row>
    <row r="82" spans="1:7" ht="15.75">
      <c r="A82" s="521"/>
      <c r="B82" s="522"/>
      <c r="C82" s="522"/>
      <c r="D82" s="522"/>
      <c r="E82" s="522"/>
      <c r="F82" s="522"/>
      <c r="G82" s="523"/>
    </row>
    <row r="83" spans="1:7" ht="22.5" customHeight="1">
      <c r="A83" s="10" t="s">
        <v>258</v>
      </c>
      <c r="B83" s="11" t="s">
        <v>862</v>
      </c>
      <c r="C83" s="12" t="s">
        <v>259</v>
      </c>
      <c r="D83" s="524" t="s">
        <v>448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260</v>
      </c>
      <c r="B84" s="11" t="s">
        <v>866</v>
      </c>
      <c r="C84" s="12" t="s">
        <v>261</v>
      </c>
      <c r="D84" s="525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262</v>
      </c>
      <c r="B85" s="11" t="s">
        <v>112</v>
      </c>
      <c r="C85" s="12" t="s">
        <v>263</v>
      </c>
      <c r="D85" s="525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264</v>
      </c>
      <c r="B86" s="11" t="s">
        <v>115</v>
      </c>
      <c r="C86" s="12" t="s">
        <v>265</v>
      </c>
      <c r="D86" s="525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266</v>
      </c>
      <c r="B87" s="11" t="s">
        <v>267</v>
      </c>
      <c r="C87" s="12" t="s">
        <v>265</v>
      </c>
      <c r="D87" s="525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268</v>
      </c>
      <c r="B88" s="11" t="s">
        <v>269</v>
      </c>
      <c r="C88" s="12" t="s">
        <v>270</v>
      </c>
      <c r="D88" s="525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271</v>
      </c>
      <c r="B89" s="11" t="s">
        <v>450</v>
      </c>
      <c r="C89" s="12" t="s">
        <v>272</v>
      </c>
      <c r="D89" s="525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273</v>
      </c>
      <c r="B90" s="11" t="s">
        <v>453</v>
      </c>
      <c r="C90" s="12" t="s">
        <v>274</v>
      </c>
      <c r="D90" s="525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275</v>
      </c>
      <c r="B91" s="11" t="s">
        <v>193</v>
      </c>
      <c r="C91" s="12" t="s">
        <v>276</v>
      </c>
      <c r="D91" s="525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277</v>
      </c>
      <c r="B92" s="11" t="s">
        <v>196</v>
      </c>
      <c r="C92" s="12" t="s">
        <v>265</v>
      </c>
      <c r="D92" s="525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278</v>
      </c>
      <c r="B93" s="11" t="s">
        <v>279</v>
      </c>
      <c r="C93" s="12" t="s">
        <v>280</v>
      </c>
      <c r="D93" s="525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27" t="s">
        <v>281</v>
      </c>
      <c r="B94" s="529" t="s">
        <v>282</v>
      </c>
      <c r="C94" s="12" t="s">
        <v>283</v>
      </c>
      <c r="D94" s="525"/>
      <c r="E94" s="531">
        <v>0.0804</v>
      </c>
      <c r="F94" s="493">
        <f t="shared" si="2"/>
        <v>40544</v>
      </c>
      <c r="G94" s="496" t="str">
        <f t="shared" si="3"/>
        <v>Общее собрание собственников МКД</v>
      </c>
    </row>
    <row r="95" spans="1:7" ht="22.5">
      <c r="A95" s="528"/>
      <c r="B95" s="530"/>
      <c r="C95" s="12" t="s">
        <v>284</v>
      </c>
      <c r="D95" s="525"/>
      <c r="E95" s="518"/>
      <c r="F95" s="495"/>
      <c r="G95" s="498"/>
    </row>
    <row r="96" spans="1:7" ht="63">
      <c r="A96" s="18" t="s">
        <v>285</v>
      </c>
      <c r="B96" s="11" t="s">
        <v>286</v>
      </c>
      <c r="C96" s="12" t="s">
        <v>287</v>
      </c>
      <c r="D96" s="525"/>
      <c r="E96" s="531">
        <v>1.7918999999999998</v>
      </c>
      <c r="F96" s="493">
        <f t="shared" si="2"/>
        <v>40544</v>
      </c>
      <c r="G96" s="499" t="str">
        <f t="shared" si="3"/>
        <v>Общее собрание собственников МКД</v>
      </c>
    </row>
    <row r="97" spans="1:7" ht="22.5">
      <c r="A97" s="505" t="s">
        <v>288</v>
      </c>
      <c r="B97" s="529" t="s">
        <v>289</v>
      </c>
      <c r="C97" s="12" t="s">
        <v>290</v>
      </c>
      <c r="D97" s="525"/>
      <c r="E97" s="517"/>
      <c r="F97" s="494"/>
      <c r="G97" s="500"/>
    </row>
    <row r="98" spans="1:7" ht="67.5">
      <c r="A98" s="506"/>
      <c r="B98" s="532"/>
      <c r="C98" s="12" t="s">
        <v>291</v>
      </c>
      <c r="D98" s="525"/>
      <c r="E98" s="517"/>
      <c r="F98" s="494"/>
      <c r="G98" s="500"/>
    </row>
    <row r="99" spans="1:7" ht="22.5">
      <c r="A99" s="506"/>
      <c r="B99" s="532"/>
      <c r="C99" s="12" t="s">
        <v>292</v>
      </c>
      <c r="D99" s="525"/>
      <c r="E99" s="517"/>
      <c r="F99" s="494"/>
      <c r="G99" s="500"/>
    </row>
    <row r="100" spans="1:7" ht="22.5">
      <c r="A100" s="507"/>
      <c r="B100" s="530"/>
      <c r="C100" s="12" t="s">
        <v>293</v>
      </c>
      <c r="D100" s="526"/>
      <c r="E100" s="518"/>
      <c r="F100" s="495"/>
      <c r="G100" s="501"/>
    </row>
    <row r="101" spans="1:7" ht="15.75">
      <c r="A101" s="505" t="s">
        <v>294</v>
      </c>
      <c r="B101" s="508" t="s">
        <v>625</v>
      </c>
      <c r="C101" s="12" t="s">
        <v>295</v>
      </c>
      <c r="D101" s="19"/>
      <c r="E101" s="516">
        <v>0.4141</v>
      </c>
      <c r="F101" s="493">
        <f>$F$5</f>
        <v>40544</v>
      </c>
      <c r="G101" s="499" t="str">
        <f>$G$5</f>
        <v>Общее собрание собственников МКД</v>
      </c>
    </row>
    <row r="102" spans="1:7" ht="15.75">
      <c r="A102" s="506"/>
      <c r="B102" s="509"/>
      <c r="C102" s="12" t="s">
        <v>296</v>
      </c>
      <c r="D102" s="19"/>
      <c r="E102" s="517"/>
      <c r="F102" s="513"/>
      <c r="G102" s="514"/>
    </row>
    <row r="103" spans="1:7" ht="45">
      <c r="A103" s="506"/>
      <c r="B103" s="509"/>
      <c r="C103" s="12" t="s">
        <v>721</v>
      </c>
      <c r="D103" s="11" t="s">
        <v>864</v>
      </c>
      <c r="E103" s="517"/>
      <c r="F103" s="513"/>
      <c r="G103" s="514"/>
    </row>
    <row r="104" spans="1:7" ht="31.5">
      <c r="A104" s="507"/>
      <c r="B104" s="510"/>
      <c r="C104" s="12" t="s">
        <v>722</v>
      </c>
      <c r="D104" s="11" t="s">
        <v>864</v>
      </c>
      <c r="E104" s="518"/>
      <c r="F104" s="511"/>
      <c r="G104" s="515"/>
    </row>
    <row r="105" spans="1:7" ht="31.5">
      <c r="A105" s="505" t="s">
        <v>723</v>
      </c>
      <c r="B105" s="508" t="s">
        <v>632</v>
      </c>
      <c r="C105" s="12" t="s">
        <v>724</v>
      </c>
      <c r="D105" s="11" t="s">
        <v>627</v>
      </c>
      <c r="E105" s="516">
        <v>0.04</v>
      </c>
      <c r="F105" s="493">
        <f>$F$5</f>
        <v>40544</v>
      </c>
      <c r="G105" s="512" t="str">
        <f>$G$5</f>
        <v>Общее собрание собственников МКД</v>
      </c>
    </row>
    <row r="106" spans="1:7" ht="47.25">
      <c r="A106" s="507"/>
      <c r="B106" s="510"/>
      <c r="C106" s="12" t="s">
        <v>725</v>
      </c>
      <c r="D106" s="11" t="s">
        <v>448</v>
      </c>
      <c r="E106" s="518"/>
      <c r="F106" s="511"/>
      <c r="G106" s="457"/>
    </row>
    <row r="107" spans="1:6" ht="15.75">
      <c r="A107" s="485" t="s">
        <v>726</v>
      </c>
      <c r="B107" s="486"/>
      <c r="C107" s="486"/>
      <c r="D107" s="487"/>
      <c r="E107" s="491">
        <f>SUM(E5:E17,E20:E39,E42:E71,E74:E80,E83:E106)</f>
        <v>19.410400000000003</v>
      </c>
      <c r="F107" s="5"/>
    </row>
    <row r="108" spans="1:6" ht="15.75">
      <c r="A108" s="488"/>
      <c r="B108" s="489"/>
      <c r="C108" s="489"/>
      <c r="D108" s="490"/>
      <c r="E108" s="492"/>
      <c r="F108" s="5"/>
    </row>
  </sheetData>
  <sheetProtection/>
  <mergeCells count="96">
    <mergeCell ref="G21:G33"/>
    <mergeCell ref="A26:A33"/>
    <mergeCell ref="B26:B33"/>
    <mergeCell ref="B1:E1"/>
    <mergeCell ref="A3:G4"/>
    <mergeCell ref="A10:A11"/>
    <mergeCell ref="B10:B11"/>
    <mergeCell ref="E10:E11"/>
    <mergeCell ref="F38:F39"/>
    <mergeCell ref="A34:A37"/>
    <mergeCell ref="B34:B37"/>
    <mergeCell ref="E34:E37"/>
    <mergeCell ref="F34:F37"/>
    <mergeCell ref="A18:G19"/>
    <mergeCell ref="A21:A25"/>
    <mergeCell ref="B21:B25"/>
    <mergeCell ref="E21:E33"/>
    <mergeCell ref="F21:F33"/>
    <mergeCell ref="G34:G37"/>
    <mergeCell ref="G38:G39"/>
    <mergeCell ref="E47:E50"/>
    <mergeCell ref="C49:C50"/>
    <mergeCell ref="D49:D50"/>
    <mergeCell ref="A40:G41"/>
    <mergeCell ref="A42:A50"/>
    <mergeCell ref="A38:A39"/>
    <mergeCell ref="B38:B39"/>
    <mergeCell ref="E38:E39"/>
    <mergeCell ref="F42:F46"/>
    <mergeCell ref="G42:G46"/>
    <mergeCell ref="C45:C46"/>
    <mergeCell ref="D45:D46"/>
    <mergeCell ref="C47:C48"/>
    <mergeCell ref="D47:D48"/>
    <mergeCell ref="A51:A58"/>
    <mergeCell ref="B51:B58"/>
    <mergeCell ref="C51:C53"/>
    <mergeCell ref="D51:D53"/>
    <mergeCell ref="B42:B50"/>
    <mergeCell ref="E42:E46"/>
    <mergeCell ref="D63:D64"/>
    <mergeCell ref="C65:C66"/>
    <mergeCell ref="D65:D66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C59:C60"/>
    <mergeCell ref="D59:D60"/>
    <mergeCell ref="C61:C62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8"/>
  <sheetViews>
    <sheetView view="pageBreakPreview" zoomScaleSheetLayoutView="100" zoomScalePageLayoutView="0" workbookViewId="0" topLeftCell="A118">
      <selection activeCell="B151" sqref="B151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5" t="s">
        <v>737</v>
      </c>
    </row>
    <row r="2" ht="15.75">
      <c r="A2" s="55" t="s">
        <v>738</v>
      </c>
    </row>
    <row r="3" ht="20.25" customHeight="1">
      <c r="B3" s="114" t="s">
        <v>739</v>
      </c>
    </row>
    <row r="4" spans="1:4" ht="36.75" customHeight="1">
      <c r="A4" s="115" t="s">
        <v>853</v>
      </c>
      <c r="B4" s="57" t="s">
        <v>107</v>
      </c>
      <c r="C4" s="57" t="s">
        <v>544</v>
      </c>
      <c r="D4" s="57" t="s">
        <v>109</v>
      </c>
    </row>
    <row r="5" spans="1:4" ht="15.75">
      <c r="A5" s="116" t="s">
        <v>814</v>
      </c>
      <c r="B5" s="63" t="s">
        <v>477</v>
      </c>
      <c r="C5" s="57" t="s">
        <v>478</v>
      </c>
      <c r="D5" s="117">
        <v>42460</v>
      </c>
    </row>
    <row r="6" spans="1:4" ht="15.75">
      <c r="A6" s="116" t="s">
        <v>815</v>
      </c>
      <c r="B6" s="63" t="s">
        <v>740</v>
      </c>
      <c r="C6" s="57" t="s">
        <v>478</v>
      </c>
      <c r="D6" s="118" t="s">
        <v>741</v>
      </c>
    </row>
    <row r="7" spans="1:4" ht="16.5" thickBot="1">
      <c r="A7" s="119" t="s">
        <v>822</v>
      </c>
      <c r="B7" s="120" t="s">
        <v>742</v>
      </c>
      <c r="C7" s="121" t="s">
        <v>478</v>
      </c>
      <c r="D7" s="122">
        <v>42369</v>
      </c>
    </row>
    <row r="8" spans="1:4" ht="17.25" customHeight="1">
      <c r="A8" s="123" t="s">
        <v>743</v>
      </c>
      <c r="B8" s="124"/>
      <c r="C8" s="124"/>
      <c r="D8" s="125"/>
    </row>
    <row r="9" spans="1:4" ht="13.5">
      <c r="A9" s="126" t="s">
        <v>823</v>
      </c>
      <c r="B9" s="127" t="s">
        <v>744</v>
      </c>
      <c r="C9" s="128" t="s">
        <v>600</v>
      </c>
      <c r="D9" s="129">
        <v>0</v>
      </c>
    </row>
    <row r="10" spans="1:4" ht="13.5">
      <c r="A10" s="126" t="s">
        <v>486</v>
      </c>
      <c r="B10" s="127" t="s">
        <v>745</v>
      </c>
      <c r="C10" s="128" t="s">
        <v>600</v>
      </c>
      <c r="D10" s="129">
        <v>-136743.23</v>
      </c>
    </row>
    <row r="11" spans="1:4" ht="13.5">
      <c r="A11" s="126" t="s">
        <v>487</v>
      </c>
      <c r="B11" s="127" t="s">
        <v>746</v>
      </c>
      <c r="C11" s="128" t="s">
        <v>600</v>
      </c>
      <c r="D11" s="129">
        <v>141282.39</v>
      </c>
    </row>
    <row r="12" spans="1:4" ht="25.5">
      <c r="A12" s="126" t="s">
        <v>489</v>
      </c>
      <c r="B12" s="130" t="s">
        <v>747</v>
      </c>
      <c r="C12" s="127" t="s">
        <v>600</v>
      </c>
      <c r="D12" s="131">
        <f>SUM(D13:D15)</f>
        <v>674397.16</v>
      </c>
    </row>
    <row r="13" spans="1:4" ht="13.5">
      <c r="A13" s="126" t="s">
        <v>491</v>
      </c>
      <c r="B13" s="127" t="s">
        <v>748</v>
      </c>
      <c r="C13" s="128" t="s">
        <v>600</v>
      </c>
      <c r="D13" s="131">
        <f>D28+D30+D32</f>
        <v>536725.04</v>
      </c>
    </row>
    <row r="14" spans="1:4" ht="13.5">
      <c r="A14" s="126" t="s">
        <v>493</v>
      </c>
      <c r="B14" s="127" t="s">
        <v>749</v>
      </c>
      <c r="C14" s="128" t="s">
        <v>600</v>
      </c>
      <c r="D14" s="131">
        <f>D36</f>
        <v>52894.73</v>
      </c>
    </row>
    <row r="15" spans="1:4" ht="12.75">
      <c r="A15" s="126" t="s">
        <v>495</v>
      </c>
      <c r="B15" s="127" t="s">
        <v>750</v>
      </c>
      <c r="C15" s="127" t="s">
        <v>600</v>
      </c>
      <c r="D15" s="131">
        <f>D34</f>
        <v>84777.39</v>
      </c>
    </row>
    <row r="16" spans="1:4" ht="12.75">
      <c r="A16" s="126" t="s">
        <v>564</v>
      </c>
      <c r="B16" s="127" t="s">
        <v>751</v>
      </c>
      <c r="C16" s="127" t="s">
        <v>600</v>
      </c>
      <c r="D16" s="129">
        <f>SUM(D17:D21)</f>
        <v>624296.27</v>
      </c>
    </row>
    <row r="17" spans="1:4" ht="12.75">
      <c r="A17" s="126" t="s">
        <v>499</v>
      </c>
      <c r="B17" s="127" t="s">
        <v>752</v>
      </c>
      <c r="C17" s="127" t="s">
        <v>600</v>
      </c>
      <c r="D17" s="129">
        <v>624296.27</v>
      </c>
    </row>
    <row r="18" spans="1:4" ht="12.75">
      <c r="A18" s="126" t="s">
        <v>501</v>
      </c>
      <c r="B18" s="127" t="s">
        <v>753</v>
      </c>
      <c r="C18" s="127" t="s">
        <v>600</v>
      </c>
      <c r="D18" s="129">
        <v>0</v>
      </c>
    </row>
    <row r="19" spans="1:4" ht="12.75">
      <c r="A19" s="126" t="s">
        <v>503</v>
      </c>
      <c r="B19" s="127" t="s">
        <v>754</v>
      </c>
      <c r="C19" s="127" t="s">
        <v>600</v>
      </c>
      <c r="D19" s="129">
        <v>0</v>
      </c>
    </row>
    <row r="20" spans="1:4" ht="13.5">
      <c r="A20" s="126" t="s">
        <v>505</v>
      </c>
      <c r="B20" s="127" t="s">
        <v>755</v>
      </c>
      <c r="C20" s="128" t="s">
        <v>600</v>
      </c>
      <c r="D20" s="129">
        <v>0</v>
      </c>
    </row>
    <row r="21" spans="1:4" ht="13.5">
      <c r="A21" s="126" t="s">
        <v>507</v>
      </c>
      <c r="B21" s="127" t="s">
        <v>756</v>
      </c>
      <c r="C21" s="128" t="s">
        <v>600</v>
      </c>
      <c r="D21" s="129">
        <v>0</v>
      </c>
    </row>
    <row r="22" spans="1:4" ht="13.5">
      <c r="A22" s="126" t="s">
        <v>509</v>
      </c>
      <c r="B22" s="127" t="s">
        <v>757</v>
      </c>
      <c r="C22" s="128" t="s">
        <v>600</v>
      </c>
      <c r="D22" s="131">
        <f>D9+D16</f>
        <v>624296.27</v>
      </c>
    </row>
    <row r="23" spans="1:4" ht="12.75">
      <c r="A23" s="126" t="s">
        <v>512</v>
      </c>
      <c r="B23" s="127" t="s">
        <v>758</v>
      </c>
      <c r="C23" s="127" t="s">
        <v>600</v>
      </c>
      <c r="D23" s="129">
        <v>0</v>
      </c>
    </row>
    <row r="24" spans="1:4" ht="12.75">
      <c r="A24" s="126" t="s">
        <v>514</v>
      </c>
      <c r="B24" s="127" t="s">
        <v>759</v>
      </c>
      <c r="C24" s="127" t="s">
        <v>600</v>
      </c>
      <c r="D24" s="131">
        <v>-65598.61</v>
      </c>
    </row>
    <row r="25" spans="1:4" ht="12.75">
      <c r="A25" s="126" t="s">
        <v>516</v>
      </c>
      <c r="B25" s="127" t="s">
        <v>760</v>
      </c>
      <c r="C25" s="127" t="s">
        <v>600</v>
      </c>
      <c r="D25" s="131">
        <v>191183.28</v>
      </c>
    </row>
    <row r="26" spans="1:5" ht="34.5" customHeight="1">
      <c r="A26" s="551" t="s">
        <v>761</v>
      </c>
      <c r="B26" s="552"/>
      <c r="C26" s="552"/>
      <c r="D26" s="553"/>
      <c r="E26" s="27">
        <v>674397.16</v>
      </c>
    </row>
    <row r="27" spans="1:5" ht="28.5" customHeight="1">
      <c r="A27" s="132" t="s">
        <v>762</v>
      </c>
      <c r="B27" s="554" t="s">
        <v>763</v>
      </c>
      <c r="C27" s="555"/>
      <c r="D27" s="556"/>
      <c r="E27" s="133"/>
    </row>
    <row r="28" spans="1:5" ht="12.75" customHeight="1">
      <c r="A28" s="134" t="s">
        <v>764</v>
      </c>
      <c r="B28" s="135" t="s">
        <v>765</v>
      </c>
      <c r="C28" s="127" t="s">
        <v>600</v>
      </c>
      <c r="D28" s="129">
        <f>ROUND($E$26/SUM($E$28:$E$36)*E28,2)</f>
        <v>25711.17</v>
      </c>
      <c r="E28" s="136">
        <v>0.74</v>
      </c>
    </row>
    <row r="29" spans="1:4" ht="29.25" customHeight="1">
      <c r="A29" s="134" t="s">
        <v>766</v>
      </c>
      <c r="B29" s="554" t="s">
        <v>767</v>
      </c>
      <c r="C29" s="555"/>
      <c r="D29" s="556"/>
    </row>
    <row r="30" spans="1:5" ht="12.75">
      <c r="A30" s="134" t="s">
        <v>768</v>
      </c>
      <c r="B30" s="135" t="s">
        <v>765</v>
      </c>
      <c r="C30" s="127" t="s">
        <v>600</v>
      </c>
      <c r="D30" s="129">
        <f>ROUND($E$26/SUM($E$28:$E$36)*E30,2)</f>
        <v>149750.22</v>
      </c>
      <c r="E30" s="27">
        <v>4.31</v>
      </c>
    </row>
    <row r="31" spans="1:4" ht="17.25" customHeight="1">
      <c r="A31" s="134" t="s">
        <v>769</v>
      </c>
      <c r="B31" s="554" t="s">
        <v>770</v>
      </c>
      <c r="C31" s="555"/>
      <c r="D31" s="556"/>
    </row>
    <row r="32" spans="1:5" ht="12.75">
      <c r="A32" s="134" t="s">
        <v>771</v>
      </c>
      <c r="B32" s="135" t="s">
        <v>765</v>
      </c>
      <c r="C32" s="127" t="s">
        <v>600</v>
      </c>
      <c r="D32" s="129">
        <f>ROUND($E$26/SUM($E$28:$E$36)*E32,2)</f>
        <v>361263.65</v>
      </c>
      <c r="E32" s="136">
        <f>19.41-E28-E30-E34-E36</f>
        <v>10.397623126338333</v>
      </c>
    </row>
    <row r="33" spans="1:4" ht="16.5" customHeight="1">
      <c r="A33" s="134" t="s">
        <v>772</v>
      </c>
      <c r="B33" s="554" t="s">
        <v>773</v>
      </c>
      <c r="C33" s="555"/>
      <c r="D33" s="556"/>
    </row>
    <row r="34" spans="1:5" ht="12.75">
      <c r="A34" s="134" t="s">
        <v>774</v>
      </c>
      <c r="B34" s="135" t="s">
        <v>765</v>
      </c>
      <c r="C34" s="127" t="s">
        <v>600</v>
      </c>
      <c r="D34" s="129">
        <f>ROUND($E$26/SUM($E$28:$E$36)*E34,2)</f>
        <v>84777.39</v>
      </c>
      <c r="E34" s="136">
        <v>2.44</v>
      </c>
    </row>
    <row r="35" spans="1:4" ht="16.5" customHeight="1">
      <c r="A35" s="134" t="s">
        <v>775</v>
      </c>
      <c r="B35" s="554" t="s">
        <v>776</v>
      </c>
      <c r="C35" s="555"/>
      <c r="D35" s="556"/>
    </row>
    <row r="36" spans="1:5" ht="12.75">
      <c r="A36" s="134" t="s">
        <v>777</v>
      </c>
      <c r="B36" s="135" t="s">
        <v>765</v>
      </c>
      <c r="C36" s="127" t="s">
        <v>600</v>
      </c>
      <c r="D36" s="129">
        <f>ROUND($E$26/SUM($E$28:$E$36)*E36,2)</f>
        <v>52894.73</v>
      </c>
      <c r="E36" s="27">
        <v>1.5223768736616703</v>
      </c>
    </row>
    <row r="37" spans="1:4" ht="12.75">
      <c r="A37" s="137"/>
      <c r="B37" s="138" t="s">
        <v>778</v>
      </c>
      <c r="C37" s="139"/>
      <c r="D37" s="140"/>
    </row>
    <row r="38" spans="1:4" ht="12.75">
      <c r="A38" s="141">
        <v>1</v>
      </c>
      <c r="B38" s="142" t="s">
        <v>779</v>
      </c>
      <c r="C38" s="139" t="s">
        <v>318</v>
      </c>
      <c r="D38" s="143"/>
    </row>
    <row r="39" spans="1:4" ht="12.75">
      <c r="A39" s="144"/>
      <c r="B39" s="145" t="s">
        <v>319</v>
      </c>
      <c r="C39" s="146" t="s">
        <v>320</v>
      </c>
      <c r="D39" s="147" t="s">
        <v>231</v>
      </c>
    </row>
    <row r="40" spans="1:4" ht="12.75">
      <c r="A40" s="144"/>
      <c r="B40" s="145" t="s">
        <v>321</v>
      </c>
      <c r="C40" s="146" t="s">
        <v>320</v>
      </c>
      <c r="D40" s="147" t="s">
        <v>322</v>
      </c>
    </row>
    <row r="41" spans="1:4" ht="12.75">
      <c r="A41" s="144"/>
      <c r="B41" s="76" t="s">
        <v>323</v>
      </c>
      <c r="C41" s="148" t="s">
        <v>600</v>
      </c>
      <c r="D41" s="113">
        <v>2.42</v>
      </c>
    </row>
    <row r="42" spans="1:4" ht="12.75">
      <c r="A42" s="141">
        <v>2</v>
      </c>
      <c r="B42" s="142" t="s">
        <v>779</v>
      </c>
      <c r="C42" s="139" t="s">
        <v>324</v>
      </c>
      <c r="D42" s="143"/>
    </row>
    <row r="43" spans="1:4" ht="12.75">
      <c r="A43" s="144"/>
      <c r="B43" s="145" t="s">
        <v>319</v>
      </c>
      <c r="C43" s="146" t="s">
        <v>320</v>
      </c>
      <c r="D43" s="147" t="s">
        <v>325</v>
      </c>
    </row>
    <row r="44" spans="1:4" ht="12.75">
      <c r="A44" s="144"/>
      <c r="B44" s="145" t="s">
        <v>321</v>
      </c>
      <c r="C44" s="146" t="s">
        <v>320</v>
      </c>
      <c r="D44" s="147" t="s">
        <v>322</v>
      </c>
    </row>
    <row r="45" spans="1:4" ht="12.75">
      <c r="A45" s="144"/>
      <c r="B45" s="76" t="s">
        <v>323</v>
      </c>
      <c r="C45" s="148" t="s">
        <v>600</v>
      </c>
      <c r="D45" s="149">
        <v>1.54</v>
      </c>
    </row>
    <row r="46" spans="1:4" ht="12.75">
      <c r="A46" s="141">
        <v>3</v>
      </c>
      <c r="B46" s="142" t="s">
        <v>779</v>
      </c>
      <c r="C46" s="139" t="s">
        <v>326</v>
      </c>
      <c r="D46" s="143"/>
    </row>
    <row r="47" spans="1:4" ht="12.75">
      <c r="A47" s="144"/>
      <c r="B47" s="145" t="s">
        <v>319</v>
      </c>
      <c r="C47" s="146" t="s">
        <v>320</v>
      </c>
      <c r="D47" s="147" t="s">
        <v>325</v>
      </c>
    </row>
    <row r="48" spans="1:4" ht="12.75">
      <c r="A48" s="144"/>
      <c r="B48" s="145" t="s">
        <v>321</v>
      </c>
      <c r="C48" s="146" t="s">
        <v>320</v>
      </c>
      <c r="D48" s="147" t="s">
        <v>322</v>
      </c>
    </row>
    <row r="49" spans="1:4" ht="12.75">
      <c r="A49" s="144"/>
      <c r="B49" s="76" t="s">
        <v>323</v>
      </c>
      <c r="C49" s="148" t="s">
        <v>600</v>
      </c>
      <c r="D49" s="149">
        <v>3.78</v>
      </c>
    </row>
    <row r="50" spans="1:4" ht="12.75">
      <c r="A50" s="141">
        <v>4</v>
      </c>
      <c r="B50" s="142" t="s">
        <v>779</v>
      </c>
      <c r="C50" s="139" t="s">
        <v>327</v>
      </c>
      <c r="D50" s="143"/>
    </row>
    <row r="51" spans="1:4" ht="12.75">
      <c r="A51" s="144"/>
      <c r="B51" s="145" t="s">
        <v>319</v>
      </c>
      <c r="C51" s="146" t="s">
        <v>320</v>
      </c>
      <c r="D51" s="147" t="s">
        <v>237</v>
      </c>
    </row>
    <row r="52" spans="1:4" ht="12.75">
      <c r="A52" s="144"/>
      <c r="B52" s="145" t="s">
        <v>321</v>
      </c>
      <c r="C52" s="146" t="s">
        <v>320</v>
      </c>
      <c r="D52" s="147" t="s">
        <v>322</v>
      </c>
    </row>
    <row r="53" spans="1:4" ht="12.75">
      <c r="A53" s="144"/>
      <c r="B53" s="76" t="s">
        <v>323</v>
      </c>
      <c r="C53" s="148" t="s">
        <v>600</v>
      </c>
      <c r="D53" s="149">
        <v>0.83</v>
      </c>
    </row>
    <row r="54" spans="1:4" ht="26.25" customHeight="1">
      <c r="A54" s="141">
        <v>5</v>
      </c>
      <c r="B54" s="142" t="s">
        <v>779</v>
      </c>
      <c r="C54" s="557" t="s">
        <v>328</v>
      </c>
      <c r="D54" s="558"/>
    </row>
    <row r="55" spans="1:4" ht="12.75">
      <c r="A55" s="144"/>
      <c r="B55" s="145" t="s">
        <v>319</v>
      </c>
      <c r="C55" s="146" t="s">
        <v>320</v>
      </c>
      <c r="D55" s="147" t="s">
        <v>329</v>
      </c>
    </row>
    <row r="56" spans="1:4" ht="12.75">
      <c r="A56" s="144"/>
      <c r="B56" s="145" t="s">
        <v>321</v>
      </c>
      <c r="C56" s="146" t="s">
        <v>320</v>
      </c>
      <c r="D56" s="147" t="s">
        <v>322</v>
      </c>
    </row>
    <row r="57" spans="1:4" ht="12.75">
      <c r="A57" s="144"/>
      <c r="B57" s="76" t="s">
        <v>323</v>
      </c>
      <c r="C57" s="148" t="s">
        <v>600</v>
      </c>
      <c r="D57" s="149">
        <f>E28</f>
        <v>0.74</v>
      </c>
    </row>
    <row r="58" spans="1:4" ht="39" customHeight="1">
      <c r="A58" s="141">
        <v>6</v>
      </c>
      <c r="B58" s="142" t="s">
        <v>779</v>
      </c>
      <c r="C58" s="557" t="s">
        <v>330</v>
      </c>
      <c r="D58" s="558"/>
    </row>
    <row r="59" spans="1:4" ht="12.75">
      <c r="A59" s="144"/>
      <c r="B59" s="145" t="s">
        <v>319</v>
      </c>
      <c r="C59" s="146" t="s">
        <v>320</v>
      </c>
      <c r="D59" s="147" t="s">
        <v>331</v>
      </c>
    </row>
    <row r="60" spans="1:4" ht="12.75">
      <c r="A60" s="144"/>
      <c r="B60" s="145" t="s">
        <v>321</v>
      </c>
      <c r="C60" s="146" t="s">
        <v>320</v>
      </c>
      <c r="D60" s="147" t="s">
        <v>322</v>
      </c>
    </row>
    <row r="61" spans="1:4" ht="12.75">
      <c r="A61" s="144"/>
      <c r="B61" s="76" t="s">
        <v>323</v>
      </c>
      <c r="C61" s="148" t="s">
        <v>600</v>
      </c>
      <c r="D61" s="149">
        <v>3.68</v>
      </c>
    </row>
    <row r="62" spans="1:4" ht="54.75" customHeight="1">
      <c r="A62" s="141">
        <v>7</v>
      </c>
      <c r="B62" s="142" t="s">
        <v>779</v>
      </c>
      <c r="C62" s="557" t="s">
        <v>773</v>
      </c>
      <c r="D62" s="558"/>
    </row>
    <row r="63" spans="1:4" ht="12.75">
      <c r="A63" s="144"/>
      <c r="B63" s="145" t="s">
        <v>319</v>
      </c>
      <c r="C63" s="146" t="s">
        <v>320</v>
      </c>
      <c r="D63" s="147" t="s">
        <v>231</v>
      </c>
    </row>
    <row r="64" spans="1:4" ht="12.75">
      <c r="A64" s="144"/>
      <c r="B64" s="145" t="s">
        <v>321</v>
      </c>
      <c r="C64" s="146" t="s">
        <v>320</v>
      </c>
      <c r="D64" s="147" t="s">
        <v>322</v>
      </c>
    </row>
    <row r="65" spans="1:4" ht="12.75">
      <c r="A65" s="144"/>
      <c r="B65" s="76" t="s">
        <v>323</v>
      </c>
      <c r="C65" s="148" t="s">
        <v>600</v>
      </c>
      <c r="D65" s="149">
        <f>E34</f>
        <v>2.44</v>
      </c>
    </row>
    <row r="66" spans="1:4" ht="24.75" customHeight="1">
      <c r="A66" s="141">
        <v>8</v>
      </c>
      <c r="B66" s="142" t="s">
        <v>779</v>
      </c>
      <c r="C66" s="557" t="s">
        <v>332</v>
      </c>
      <c r="D66" s="558"/>
    </row>
    <row r="67" spans="1:4" ht="12.75">
      <c r="A67" s="144"/>
      <c r="B67" s="145" t="s">
        <v>319</v>
      </c>
      <c r="C67" s="559" t="s">
        <v>448</v>
      </c>
      <c r="D67" s="560"/>
    </row>
    <row r="68" spans="1:4" ht="12.75">
      <c r="A68" s="144"/>
      <c r="B68" s="145" t="s">
        <v>321</v>
      </c>
      <c r="C68" s="146" t="s">
        <v>320</v>
      </c>
      <c r="D68" s="147" t="s">
        <v>322</v>
      </c>
    </row>
    <row r="69" spans="1:4" ht="12.75">
      <c r="A69" s="144"/>
      <c r="B69" s="76" t="s">
        <v>323</v>
      </c>
      <c r="C69" s="148" t="s">
        <v>600</v>
      </c>
      <c r="D69" s="149">
        <f>E36</f>
        <v>1.5223768736616703</v>
      </c>
    </row>
    <row r="70" spans="1:4" ht="70.5" customHeight="1">
      <c r="A70" s="141">
        <v>9</v>
      </c>
      <c r="B70" s="142" t="s">
        <v>779</v>
      </c>
      <c r="C70" s="557" t="s">
        <v>614</v>
      </c>
      <c r="D70" s="558"/>
    </row>
    <row r="71" spans="1:4" ht="12.75">
      <c r="A71" s="144"/>
      <c r="B71" s="145" t="s">
        <v>319</v>
      </c>
      <c r="C71" s="146" t="s">
        <v>320</v>
      </c>
      <c r="D71" s="147" t="s">
        <v>231</v>
      </c>
    </row>
    <row r="72" spans="1:4" ht="12.75">
      <c r="A72" s="144"/>
      <c r="B72" s="145" t="s">
        <v>321</v>
      </c>
      <c r="C72" s="146" t="s">
        <v>320</v>
      </c>
      <c r="D72" s="147" t="s">
        <v>322</v>
      </c>
    </row>
    <row r="73" spans="1:4" ht="12.75">
      <c r="A73" s="144"/>
      <c r="B73" s="76" t="s">
        <v>323</v>
      </c>
      <c r="C73" s="148" t="s">
        <v>600</v>
      </c>
      <c r="D73" s="149">
        <f>19.41-D69-D65-D61-D57-D53-D49-D45-D41</f>
        <v>2.457623126338331</v>
      </c>
    </row>
    <row r="74" spans="1:4" ht="12.75">
      <c r="A74" s="150" t="s">
        <v>333</v>
      </c>
      <c r="B74" s="151"/>
      <c r="C74" s="151"/>
      <c r="D74" s="152"/>
    </row>
    <row r="75" spans="1:4" ht="12.75">
      <c r="A75" s="153">
        <v>27</v>
      </c>
      <c r="B75" s="154" t="s">
        <v>334</v>
      </c>
      <c r="C75" s="154" t="s">
        <v>70</v>
      </c>
      <c r="D75" s="155">
        <v>5</v>
      </c>
    </row>
    <row r="76" spans="1:4" ht="12.75">
      <c r="A76" s="153">
        <v>28</v>
      </c>
      <c r="B76" s="154" t="s">
        <v>335</v>
      </c>
      <c r="C76" s="154" t="s">
        <v>70</v>
      </c>
      <c r="D76" s="155">
        <f>D75</f>
        <v>5</v>
      </c>
    </row>
    <row r="77" spans="1:4" ht="12.75">
      <c r="A77" s="153">
        <v>29</v>
      </c>
      <c r="B77" s="154" t="s">
        <v>336</v>
      </c>
      <c r="C77" s="154" t="s">
        <v>70</v>
      </c>
      <c r="D77" s="155">
        <v>0</v>
      </c>
    </row>
    <row r="78" spans="1:4" ht="13.5" thickBot="1">
      <c r="A78" s="153">
        <v>30</v>
      </c>
      <c r="B78" s="156" t="s">
        <v>337</v>
      </c>
      <c r="C78" s="156" t="s">
        <v>600</v>
      </c>
      <c r="D78" s="157">
        <v>0</v>
      </c>
    </row>
    <row r="79" spans="1:4" ht="17.25" customHeight="1">
      <c r="A79" s="158" t="s">
        <v>338</v>
      </c>
      <c r="B79" s="159"/>
      <c r="C79" s="159"/>
      <c r="D79" s="160"/>
    </row>
    <row r="80" spans="1:4" ht="25.5">
      <c r="A80" s="161">
        <v>31</v>
      </c>
      <c r="B80" s="162" t="s">
        <v>339</v>
      </c>
      <c r="C80" s="163" t="s">
        <v>600</v>
      </c>
      <c r="D80" s="164">
        <f>D81-D82</f>
        <v>-449728.81</v>
      </c>
    </row>
    <row r="81" spans="1:4" ht="12.75">
      <c r="A81" s="161">
        <f>A80+1</f>
        <v>32</v>
      </c>
      <c r="B81" s="163" t="s">
        <v>340</v>
      </c>
      <c r="C81" s="163" t="s">
        <v>600</v>
      </c>
      <c r="D81" s="164">
        <v>0</v>
      </c>
    </row>
    <row r="82" spans="1:4" ht="12.75">
      <c r="A82" s="161">
        <f>A81+1</f>
        <v>33</v>
      </c>
      <c r="B82" s="163" t="s">
        <v>341</v>
      </c>
      <c r="C82" s="163" t="s">
        <v>600</v>
      </c>
      <c r="D82" s="164">
        <f>D90+D101+D112+D123</f>
        <v>449728.81</v>
      </c>
    </row>
    <row r="83" spans="1:4" ht="12.75" customHeight="1">
      <c r="A83" s="161">
        <f>A82+1</f>
        <v>34</v>
      </c>
      <c r="B83" s="162" t="s">
        <v>342</v>
      </c>
      <c r="C83" s="163" t="s">
        <v>600</v>
      </c>
      <c r="D83" s="164">
        <f>D84-D85</f>
        <v>-642989.9899999999</v>
      </c>
    </row>
    <row r="84" spans="1:4" ht="12.75" customHeight="1">
      <c r="A84" s="161">
        <f>A83+1</f>
        <v>35</v>
      </c>
      <c r="B84" s="163" t="s">
        <v>343</v>
      </c>
      <c r="C84" s="163" t="s">
        <v>600</v>
      </c>
      <c r="D84" s="164">
        <v>0</v>
      </c>
    </row>
    <row r="85" spans="1:4" ht="12.75">
      <c r="A85" s="161">
        <f>A84+1</f>
        <v>36</v>
      </c>
      <c r="B85" s="163" t="s">
        <v>344</v>
      </c>
      <c r="C85" s="163" t="s">
        <v>600</v>
      </c>
      <c r="D85" s="164">
        <f>D93+D104+D115+D126</f>
        <v>642989.9899999999</v>
      </c>
    </row>
    <row r="86" spans="1:4" ht="29.25" customHeight="1">
      <c r="A86" s="165" t="s">
        <v>345</v>
      </c>
      <c r="B86" s="166"/>
      <c r="C86" s="166"/>
      <c r="D86" s="167"/>
    </row>
    <row r="87" spans="1:4" ht="39.75" customHeight="1">
      <c r="A87" s="126" t="s">
        <v>346</v>
      </c>
      <c r="B87" s="128" t="s">
        <v>595</v>
      </c>
      <c r="C87" s="168" t="s">
        <v>347</v>
      </c>
      <c r="D87" s="129"/>
    </row>
    <row r="88" spans="1:4" ht="15" customHeight="1">
      <c r="A88" s="126" t="s">
        <v>348</v>
      </c>
      <c r="B88" s="128" t="s">
        <v>731</v>
      </c>
      <c r="C88" s="127" t="s">
        <v>478</v>
      </c>
      <c r="D88" s="129" t="s">
        <v>445</v>
      </c>
    </row>
    <row r="89" spans="1:4" ht="15" customHeight="1">
      <c r="A89" s="126" t="s">
        <v>349</v>
      </c>
      <c r="B89" s="127" t="s">
        <v>350</v>
      </c>
      <c r="C89" s="127" t="s">
        <v>351</v>
      </c>
      <c r="D89" s="129">
        <f>ROUND(D94/1605.98,1)</f>
        <v>764.2</v>
      </c>
    </row>
    <row r="90" spans="1:4" ht="15" customHeight="1">
      <c r="A90" s="126" t="s">
        <v>352</v>
      </c>
      <c r="B90" s="127" t="s">
        <v>746</v>
      </c>
      <c r="C90" s="127" t="s">
        <v>600</v>
      </c>
      <c r="D90" s="129">
        <v>321192.15</v>
      </c>
    </row>
    <row r="91" spans="1:4" ht="15" customHeight="1">
      <c r="A91" s="126" t="s">
        <v>353</v>
      </c>
      <c r="B91" s="127" t="s">
        <v>354</v>
      </c>
      <c r="C91" s="127" t="s">
        <v>600</v>
      </c>
      <c r="D91" s="129">
        <v>1229590.4</v>
      </c>
    </row>
    <row r="92" spans="1:4" ht="15" customHeight="1">
      <c r="A92" s="126" t="s">
        <v>355</v>
      </c>
      <c r="B92" s="127" t="s">
        <v>356</v>
      </c>
      <c r="C92" s="127" t="s">
        <v>600</v>
      </c>
      <c r="D92" s="129">
        <v>1103448.14</v>
      </c>
    </row>
    <row r="93" spans="1:4" ht="15" customHeight="1">
      <c r="A93" s="126" t="s">
        <v>357</v>
      </c>
      <c r="B93" s="127" t="s">
        <v>760</v>
      </c>
      <c r="C93" s="127" t="s">
        <v>600</v>
      </c>
      <c r="D93" s="129">
        <f>D90+D91-D92</f>
        <v>447334.4099999999</v>
      </c>
    </row>
    <row r="94" spans="1:6" ht="15" customHeight="1">
      <c r="A94" s="126" t="s">
        <v>358</v>
      </c>
      <c r="B94" s="127" t="s">
        <v>359</v>
      </c>
      <c r="C94" s="127" t="s">
        <v>600</v>
      </c>
      <c r="D94" s="131">
        <f>ROUND(E94*1.18,2)</f>
        <v>1227318.92</v>
      </c>
      <c r="E94" s="27">
        <v>1040100.78</v>
      </c>
      <c r="F94" s="169" t="s">
        <v>360</v>
      </c>
    </row>
    <row r="95" spans="1:4" ht="15" customHeight="1">
      <c r="A95" s="126" t="s">
        <v>361</v>
      </c>
      <c r="B95" s="127" t="s">
        <v>362</v>
      </c>
      <c r="C95" s="127" t="s">
        <v>600</v>
      </c>
      <c r="D95" s="129">
        <f>ROUND(197046632.58/198500080.13*D94,2)</f>
        <v>1218332.31</v>
      </c>
    </row>
    <row r="96" spans="1:4" ht="15" customHeight="1">
      <c r="A96" s="126" t="s">
        <v>363</v>
      </c>
      <c r="B96" s="130" t="s">
        <v>364</v>
      </c>
      <c r="C96" s="127" t="s">
        <v>600</v>
      </c>
      <c r="D96" s="129">
        <f>ROUND(73681446.38/198500080.13*D94,2)</f>
        <v>455569.76</v>
      </c>
    </row>
    <row r="97" spans="1:4" ht="15" customHeight="1" thickBot="1">
      <c r="A97" s="170" t="s">
        <v>365</v>
      </c>
      <c r="B97" s="171" t="s">
        <v>366</v>
      </c>
      <c r="C97" s="172" t="s">
        <v>600</v>
      </c>
      <c r="D97" s="173">
        <v>0</v>
      </c>
    </row>
    <row r="98" spans="1:4" ht="36" customHeight="1">
      <c r="A98" s="126" t="s">
        <v>367</v>
      </c>
      <c r="B98" s="128" t="s">
        <v>595</v>
      </c>
      <c r="C98" s="174" t="s">
        <v>845</v>
      </c>
      <c r="D98" s="129"/>
    </row>
    <row r="99" spans="1:4" ht="15" customHeight="1">
      <c r="A99" s="126" t="s">
        <v>368</v>
      </c>
      <c r="B99" s="128" t="s">
        <v>731</v>
      </c>
      <c r="C99" s="127" t="s">
        <v>478</v>
      </c>
      <c r="D99" s="129" t="s">
        <v>369</v>
      </c>
    </row>
    <row r="100" spans="1:4" ht="15" customHeight="1">
      <c r="A100" s="126" t="s">
        <v>370</v>
      </c>
      <c r="B100" s="127" t="s">
        <v>350</v>
      </c>
      <c r="C100" s="127" t="s">
        <v>351</v>
      </c>
      <c r="D100" s="129">
        <f>ROUND(D105/28.03,1)</f>
        <v>7977.3</v>
      </c>
    </row>
    <row r="101" spans="1:4" ht="15" customHeight="1">
      <c r="A101" s="126" t="s">
        <v>371</v>
      </c>
      <c r="B101" s="127" t="s">
        <v>746</v>
      </c>
      <c r="C101" s="127" t="s">
        <v>600</v>
      </c>
      <c r="D101" s="129">
        <v>75895</v>
      </c>
    </row>
    <row r="102" spans="1:4" ht="15" customHeight="1">
      <c r="A102" s="126" t="s">
        <v>372</v>
      </c>
      <c r="B102" s="127" t="s">
        <v>354</v>
      </c>
      <c r="C102" s="127" t="s">
        <v>600</v>
      </c>
      <c r="D102" s="129">
        <v>205654</v>
      </c>
    </row>
    <row r="103" spans="1:4" ht="15" customHeight="1">
      <c r="A103" s="126" t="s">
        <v>373</v>
      </c>
      <c r="B103" s="127" t="s">
        <v>356</v>
      </c>
      <c r="C103" s="127" t="s">
        <v>600</v>
      </c>
      <c r="D103" s="129">
        <v>190030</v>
      </c>
    </row>
    <row r="104" spans="1:4" ht="15" customHeight="1">
      <c r="A104" s="126" t="s">
        <v>374</v>
      </c>
      <c r="B104" s="127" t="s">
        <v>760</v>
      </c>
      <c r="C104" s="127" t="s">
        <v>600</v>
      </c>
      <c r="D104" s="129">
        <f>D101+D102-D103</f>
        <v>91519</v>
      </c>
    </row>
    <row r="105" spans="1:6" ht="15" customHeight="1">
      <c r="A105" s="126" t="s">
        <v>375</v>
      </c>
      <c r="B105" s="127" t="s">
        <v>359</v>
      </c>
      <c r="C105" s="127" t="s">
        <v>600</v>
      </c>
      <c r="D105" s="131">
        <f>ROUND(E105*1.18,2)</f>
        <v>223602.68</v>
      </c>
      <c r="E105" s="27">
        <v>189493.8</v>
      </c>
      <c r="F105" s="169" t="s">
        <v>360</v>
      </c>
    </row>
    <row r="106" spans="1:4" ht="15" customHeight="1">
      <c r="A106" s="126" t="s">
        <v>376</v>
      </c>
      <c r="B106" s="127" t="s">
        <v>362</v>
      </c>
      <c r="C106" s="127" t="s">
        <v>600</v>
      </c>
      <c r="D106" s="129">
        <f>ROUND(75217758.95/67649533.13*D105,2)</f>
        <v>248618.01</v>
      </c>
    </row>
    <row r="107" spans="1:4" ht="15" customHeight="1">
      <c r="A107" s="126" t="s">
        <v>377</v>
      </c>
      <c r="B107" s="130" t="s">
        <v>364</v>
      </c>
      <c r="C107" s="127" t="s">
        <v>600</v>
      </c>
      <c r="D107" s="129">
        <f>ROUND(14455264.66/67649533.13*D105,2)</f>
        <v>47779.13</v>
      </c>
    </row>
    <row r="108" spans="1:4" ht="26.25" thickBot="1">
      <c r="A108" s="170" t="s">
        <v>378</v>
      </c>
      <c r="B108" s="171" t="s">
        <v>366</v>
      </c>
      <c r="C108" s="172" t="s">
        <v>600</v>
      </c>
      <c r="D108" s="173">
        <v>0</v>
      </c>
    </row>
    <row r="109" spans="1:4" ht="27" customHeight="1">
      <c r="A109" s="126" t="s">
        <v>379</v>
      </c>
      <c r="B109" s="128" t="s">
        <v>595</v>
      </c>
      <c r="C109" s="174" t="s">
        <v>824</v>
      </c>
      <c r="D109" s="129"/>
    </row>
    <row r="110" spans="1:4" ht="13.5">
      <c r="A110" s="126" t="s">
        <v>380</v>
      </c>
      <c r="B110" s="128" t="s">
        <v>731</v>
      </c>
      <c r="C110" s="127" t="s">
        <v>478</v>
      </c>
      <c r="D110" s="129" t="s">
        <v>369</v>
      </c>
    </row>
    <row r="111" spans="1:4" ht="12.75">
      <c r="A111" s="126" t="s">
        <v>381</v>
      </c>
      <c r="B111" s="127" t="s">
        <v>350</v>
      </c>
      <c r="C111" s="127" t="s">
        <v>351</v>
      </c>
      <c r="D111" s="129">
        <f>D100-0.03*12*2900</f>
        <v>6933.3</v>
      </c>
    </row>
    <row r="112" spans="1:4" ht="12.75">
      <c r="A112" s="126" t="s">
        <v>382</v>
      </c>
      <c r="B112" s="127" t="s">
        <v>746</v>
      </c>
      <c r="C112" s="127" t="s">
        <v>600</v>
      </c>
      <c r="D112" s="129">
        <v>45862</v>
      </c>
    </row>
    <row r="113" spans="1:4" ht="12.75" customHeight="1">
      <c r="A113" s="126" t="s">
        <v>383</v>
      </c>
      <c r="B113" s="127" t="s">
        <v>354</v>
      </c>
      <c r="C113" s="127" t="s">
        <v>600</v>
      </c>
      <c r="D113" s="129">
        <v>151380</v>
      </c>
    </row>
    <row r="114" spans="1:4" ht="12.75" customHeight="1">
      <c r="A114" s="126" t="s">
        <v>384</v>
      </c>
      <c r="B114" s="127" t="s">
        <v>356</v>
      </c>
      <c r="C114" s="127" t="s">
        <v>600</v>
      </c>
      <c r="D114" s="129">
        <v>140017</v>
      </c>
    </row>
    <row r="115" spans="1:4" ht="12.75" customHeight="1">
      <c r="A115" s="126" t="s">
        <v>385</v>
      </c>
      <c r="B115" s="127" t="s">
        <v>760</v>
      </c>
      <c r="C115" s="127" t="s">
        <v>600</v>
      </c>
      <c r="D115" s="129">
        <f>D112+D113-D114</f>
        <v>57225</v>
      </c>
    </row>
    <row r="116" spans="1:6" ht="12.75" customHeight="1">
      <c r="A116" s="126" t="s">
        <v>386</v>
      </c>
      <c r="B116" s="127" t="s">
        <v>359</v>
      </c>
      <c r="C116" s="127" t="s">
        <v>600</v>
      </c>
      <c r="D116" s="131">
        <f>ROUND(E116*1.18,2)</f>
        <v>154664.87</v>
      </c>
      <c r="E116" s="27">
        <v>131071.92</v>
      </c>
      <c r="F116" s="169" t="s">
        <v>360</v>
      </c>
    </row>
    <row r="117" spans="1:4" ht="12.75" customHeight="1">
      <c r="A117" s="126" t="s">
        <v>387</v>
      </c>
      <c r="B117" s="127" t="s">
        <v>362</v>
      </c>
      <c r="C117" s="127" t="s">
        <v>600</v>
      </c>
      <c r="D117" s="129">
        <f>ROUND(75217758.95/67649533.13*D116,2)</f>
        <v>171967.85</v>
      </c>
    </row>
    <row r="118" spans="1:4" ht="25.5">
      <c r="A118" s="126" t="s">
        <v>388</v>
      </c>
      <c r="B118" s="130" t="s">
        <v>364</v>
      </c>
      <c r="C118" s="127" t="s">
        <v>600</v>
      </c>
      <c r="D118" s="129">
        <f>ROUND(14455264.66/67649533.13*D116,2)</f>
        <v>33048.59</v>
      </c>
    </row>
    <row r="119" spans="1:4" ht="26.25" customHeight="1" thickBot="1">
      <c r="A119" s="170" t="s">
        <v>389</v>
      </c>
      <c r="B119" s="171" t="s">
        <v>366</v>
      </c>
      <c r="C119" s="172" t="s">
        <v>600</v>
      </c>
      <c r="D119" s="173">
        <v>0</v>
      </c>
    </row>
    <row r="120" spans="1:4" ht="37.5">
      <c r="A120" s="126" t="s">
        <v>390</v>
      </c>
      <c r="B120" s="128" t="s">
        <v>595</v>
      </c>
      <c r="C120" s="175" t="s">
        <v>391</v>
      </c>
      <c r="D120" s="129"/>
    </row>
    <row r="121" spans="1:4" ht="13.5" customHeight="1">
      <c r="A121" s="126" t="s">
        <v>392</v>
      </c>
      <c r="B121" s="128" t="s">
        <v>731</v>
      </c>
      <c r="C121" s="127" t="s">
        <v>478</v>
      </c>
      <c r="D121" s="129" t="s">
        <v>0</v>
      </c>
    </row>
    <row r="122" spans="1:4" ht="12.75">
      <c r="A122" s="126" t="s">
        <v>393</v>
      </c>
      <c r="B122" s="127" t="s">
        <v>350</v>
      </c>
      <c r="C122" s="127" t="s">
        <v>351</v>
      </c>
      <c r="D122" s="129">
        <f>ROUND(D127/3.83,1)</f>
        <v>17520</v>
      </c>
    </row>
    <row r="123" spans="1:4" ht="12.75">
      <c r="A123" s="126" t="s">
        <v>394</v>
      </c>
      <c r="B123" s="127" t="s">
        <v>746</v>
      </c>
      <c r="C123" s="127" t="s">
        <v>600</v>
      </c>
      <c r="D123" s="129">
        <v>6779.66</v>
      </c>
    </row>
    <row r="124" spans="1:4" ht="12.75" customHeight="1">
      <c r="A124" s="126" t="s">
        <v>395</v>
      </c>
      <c r="B124" s="127" t="s">
        <v>354</v>
      </c>
      <c r="C124" s="127" t="s">
        <v>600</v>
      </c>
      <c r="D124" s="129">
        <v>63272.86</v>
      </c>
    </row>
    <row r="125" spans="1:4" ht="12.75" customHeight="1">
      <c r="A125" s="126" t="s">
        <v>396</v>
      </c>
      <c r="B125" s="127" t="s">
        <v>356</v>
      </c>
      <c r="C125" s="127" t="s">
        <v>600</v>
      </c>
      <c r="D125" s="129">
        <v>23140.94</v>
      </c>
    </row>
    <row r="126" spans="1:4" ht="12.75" customHeight="1">
      <c r="A126" s="126" t="s">
        <v>397</v>
      </c>
      <c r="B126" s="127" t="s">
        <v>760</v>
      </c>
      <c r="C126" s="127" t="s">
        <v>600</v>
      </c>
      <c r="D126" s="129">
        <f>D123+D124-D125</f>
        <v>46911.58</v>
      </c>
    </row>
    <row r="127" spans="1:6" ht="12.75" customHeight="1">
      <c r="A127" s="126" t="s">
        <v>436</v>
      </c>
      <c r="B127" s="127" t="s">
        <v>359</v>
      </c>
      <c r="C127" s="127" t="s">
        <v>600</v>
      </c>
      <c r="D127" s="131">
        <f>ROUND(E127*1.18,2)</f>
        <v>67101.6</v>
      </c>
      <c r="E127" s="27">
        <v>56865.76</v>
      </c>
      <c r="F127" s="169" t="s">
        <v>360</v>
      </c>
    </row>
    <row r="128" spans="1:4" ht="12.75" customHeight="1">
      <c r="A128" s="126" t="s">
        <v>437</v>
      </c>
      <c r="B128" s="127" t="s">
        <v>362</v>
      </c>
      <c r="C128" s="127" t="s">
        <v>600</v>
      </c>
      <c r="D128" s="129">
        <f>ROUND(7063221.41/16105544.66*D127,2)</f>
        <v>29427.97</v>
      </c>
    </row>
    <row r="129" spans="1:4" ht="25.5">
      <c r="A129" s="126" t="s">
        <v>438</v>
      </c>
      <c r="B129" s="130" t="s">
        <v>364</v>
      </c>
      <c r="C129" s="127" t="s">
        <v>600</v>
      </c>
      <c r="D129" s="129">
        <f>ROUND(9326800.88/16105544.66*D127,2)</f>
        <v>38858.87</v>
      </c>
    </row>
    <row r="130" spans="1:4" ht="26.25" customHeight="1" thickBot="1">
      <c r="A130" s="170" t="s">
        <v>439</v>
      </c>
      <c r="B130" s="171" t="s">
        <v>366</v>
      </c>
      <c r="C130" s="172" t="s">
        <v>600</v>
      </c>
      <c r="D130" s="173">
        <v>0</v>
      </c>
    </row>
    <row r="131" spans="1:4" ht="12.75" customHeight="1">
      <c r="A131" s="153">
        <v>48</v>
      </c>
      <c r="B131" s="154" t="s">
        <v>334</v>
      </c>
      <c r="C131" s="154" t="s">
        <v>70</v>
      </c>
      <c r="D131" s="155">
        <v>1</v>
      </c>
    </row>
    <row r="132" spans="1:4" ht="12.75" customHeight="1">
      <c r="A132" s="153">
        <f>A131+1</f>
        <v>49</v>
      </c>
      <c r="B132" s="154" t="s">
        <v>335</v>
      </c>
      <c r="C132" s="154" t="s">
        <v>70</v>
      </c>
      <c r="D132" s="155">
        <f>D131</f>
        <v>1</v>
      </c>
    </row>
    <row r="133" spans="1:4" ht="12.75" customHeight="1">
      <c r="A133" s="153">
        <f>A132+1</f>
        <v>50</v>
      </c>
      <c r="B133" s="154" t="s">
        <v>336</v>
      </c>
      <c r="C133" s="154" t="s">
        <v>70</v>
      </c>
      <c r="D133" s="155">
        <v>0</v>
      </c>
    </row>
    <row r="134" spans="1:4" ht="15" customHeight="1">
      <c r="A134" s="153">
        <f>A133+1</f>
        <v>51</v>
      </c>
      <c r="B134" s="154" t="s">
        <v>337</v>
      </c>
      <c r="C134" s="154" t="s">
        <v>600</v>
      </c>
      <c r="D134" s="155">
        <v>41040.22</v>
      </c>
    </row>
    <row r="135" spans="1:4" ht="12.75" customHeight="1">
      <c r="A135" s="176" t="s">
        <v>440</v>
      </c>
      <c r="B135" s="177"/>
      <c r="C135" s="177"/>
      <c r="D135" s="178"/>
    </row>
    <row r="136" spans="1:4" ht="15" customHeight="1">
      <c r="A136" s="179">
        <v>52</v>
      </c>
      <c r="B136" s="180" t="s">
        <v>441</v>
      </c>
      <c r="C136" s="181" t="s">
        <v>70</v>
      </c>
      <c r="D136" s="182">
        <v>32</v>
      </c>
    </row>
    <row r="137" spans="1:4" ht="15">
      <c r="A137" s="179">
        <f>A136+1</f>
        <v>53</v>
      </c>
      <c r="B137" s="180" t="s">
        <v>442</v>
      </c>
      <c r="C137" s="181" t="s">
        <v>70</v>
      </c>
      <c r="D137" s="182">
        <v>8</v>
      </c>
    </row>
    <row r="138" spans="1:4" ht="27" customHeight="1">
      <c r="A138" s="179">
        <f>A137+1</f>
        <v>54</v>
      </c>
      <c r="B138" s="183" t="s">
        <v>443</v>
      </c>
      <c r="C138" s="181" t="s">
        <v>600</v>
      </c>
      <c r="D138" s="182">
        <v>642.99</v>
      </c>
    </row>
  </sheetData>
  <sheetProtection/>
  <mergeCells count="12">
    <mergeCell ref="C70:D70"/>
    <mergeCell ref="B33:D33"/>
    <mergeCell ref="B35:D35"/>
    <mergeCell ref="C54:D54"/>
    <mergeCell ref="C58:D58"/>
    <mergeCell ref="C67:D67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9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6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16384" width="9.140625" style="27" customWidth="1"/>
  </cols>
  <sheetData>
    <row r="1" ht="15.75">
      <c r="A1" s="55" t="s">
        <v>737</v>
      </c>
    </row>
    <row r="2" ht="16.5" thickBot="1">
      <c r="A2" s="55" t="s">
        <v>738</v>
      </c>
    </row>
    <row r="3" spans="1:4" ht="20.25" customHeight="1" thickBot="1">
      <c r="A3" s="573" t="s">
        <v>819</v>
      </c>
      <c r="B3" s="574"/>
      <c r="C3" s="574"/>
      <c r="D3" s="575"/>
    </row>
    <row r="4" spans="1:4" ht="36.75" customHeight="1">
      <c r="A4" s="242" t="s">
        <v>853</v>
      </c>
      <c r="B4" s="85" t="s">
        <v>107</v>
      </c>
      <c r="C4" s="85" t="s">
        <v>544</v>
      </c>
      <c r="D4" s="243" t="s">
        <v>109</v>
      </c>
    </row>
    <row r="5" spans="1:4" ht="15.75">
      <c r="A5" s="244" t="s">
        <v>814</v>
      </c>
      <c r="B5" s="63" t="s">
        <v>477</v>
      </c>
      <c r="C5" s="57" t="s">
        <v>478</v>
      </c>
      <c r="D5" s="245">
        <v>42825</v>
      </c>
    </row>
    <row r="6" spans="1:4" ht="15.75">
      <c r="A6" s="244" t="s">
        <v>815</v>
      </c>
      <c r="B6" s="63" t="s">
        <v>740</v>
      </c>
      <c r="C6" s="57" t="s">
        <v>478</v>
      </c>
      <c r="D6" s="245" t="s">
        <v>820</v>
      </c>
    </row>
    <row r="7" spans="1:4" ht="16.5" thickBot="1">
      <c r="A7" s="246" t="s">
        <v>822</v>
      </c>
      <c r="B7" s="247" t="s">
        <v>742</v>
      </c>
      <c r="C7" s="219" t="s">
        <v>478</v>
      </c>
      <c r="D7" s="248" t="s">
        <v>821</v>
      </c>
    </row>
    <row r="8" spans="1:4" ht="27.75" customHeight="1">
      <c r="A8" s="123" t="s">
        <v>743</v>
      </c>
      <c r="B8" s="124"/>
      <c r="C8" s="124"/>
      <c r="D8" s="125"/>
    </row>
    <row r="9" spans="1:4" ht="13.5">
      <c r="A9" s="126" t="s">
        <v>823</v>
      </c>
      <c r="B9" s="127" t="s">
        <v>744</v>
      </c>
      <c r="C9" s="128" t="s">
        <v>600</v>
      </c>
      <c r="D9" s="249">
        <v>0</v>
      </c>
    </row>
    <row r="10" spans="1:4" ht="13.5">
      <c r="A10" s="126" t="s">
        <v>486</v>
      </c>
      <c r="B10" s="127" t="s">
        <v>745</v>
      </c>
      <c r="C10" s="128" t="s">
        <v>600</v>
      </c>
      <c r="D10" s="249">
        <v>-65598.61</v>
      </c>
    </row>
    <row r="11" spans="1:4" ht="13.5">
      <c r="A11" s="126" t="s">
        <v>487</v>
      </c>
      <c r="B11" s="127" t="s">
        <v>746</v>
      </c>
      <c r="C11" s="128" t="s">
        <v>600</v>
      </c>
      <c r="D11" s="249">
        <v>191104.9</v>
      </c>
    </row>
    <row r="12" spans="1:4" ht="25.5">
      <c r="A12" s="126" t="s">
        <v>489</v>
      </c>
      <c r="B12" s="130" t="s">
        <v>747</v>
      </c>
      <c r="C12" s="127" t="s">
        <v>600</v>
      </c>
      <c r="D12" s="249">
        <v>674396.88</v>
      </c>
    </row>
    <row r="13" spans="1:4" ht="13.5">
      <c r="A13" s="126" t="s">
        <v>491</v>
      </c>
      <c r="B13" s="127" t="s">
        <v>748</v>
      </c>
      <c r="C13" s="128" t="s">
        <v>600</v>
      </c>
      <c r="D13" s="249">
        <v>471487.16</v>
      </c>
    </row>
    <row r="14" spans="1:4" ht="13.5">
      <c r="A14" s="126" t="s">
        <v>493</v>
      </c>
      <c r="B14" s="127" t="s">
        <v>749</v>
      </c>
      <c r="C14" s="128" t="s">
        <v>600</v>
      </c>
      <c r="D14" s="249">
        <v>118132.37</v>
      </c>
    </row>
    <row r="15" spans="1:4" ht="12.75">
      <c r="A15" s="126" t="s">
        <v>495</v>
      </c>
      <c r="B15" s="127" t="s">
        <v>750</v>
      </c>
      <c r="C15" s="127" t="s">
        <v>600</v>
      </c>
      <c r="D15" s="249">
        <v>84777.35</v>
      </c>
    </row>
    <row r="16" spans="1:4" ht="12.75">
      <c r="A16" s="126" t="s">
        <v>564</v>
      </c>
      <c r="B16" s="127" t="s">
        <v>751</v>
      </c>
      <c r="C16" s="127" t="s">
        <v>600</v>
      </c>
      <c r="D16" s="249">
        <v>668934.16</v>
      </c>
    </row>
    <row r="17" spans="1:4" ht="12.75">
      <c r="A17" s="126" t="s">
        <v>499</v>
      </c>
      <c r="B17" s="127" t="s">
        <v>752</v>
      </c>
      <c r="C17" s="127" t="s">
        <v>600</v>
      </c>
      <c r="D17" s="249">
        <v>668934.16</v>
      </c>
    </row>
    <row r="18" spans="1:4" ht="12.75">
      <c r="A18" s="126" t="s">
        <v>501</v>
      </c>
      <c r="B18" s="127" t="s">
        <v>753</v>
      </c>
      <c r="C18" s="127" t="s">
        <v>600</v>
      </c>
      <c r="D18" s="249">
        <v>0</v>
      </c>
    </row>
    <row r="19" spans="1:4" ht="12.75">
      <c r="A19" s="126" t="s">
        <v>503</v>
      </c>
      <c r="B19" s="127" t="s">
        <v>754</v>
      </c>
      <c r="C19" s="127" t="s">
        <v>600</v>
      </c>
      <c r="D19" s="249">
        <v>0</v>
      </c>
    </row>
    <row r="20" spans="1:4" ht="13.5">
      <c r="A20" s="126" t="s">
        <v>505</v>
      </c>
      <c r="B20" s="127" t="s">
        <v>755</v>
      </c>
      <c r="C20" s="128" t="s">
        <v>600</v>
      </c>
      <c r="D20" s="249">
        <v>0</v>
      </c>
    </row>
    <row r="21" spans="1:4" ht="13.5">
      <c r="A21" s="126" t="s">
        <v>507</v>
      </c>
      <c r="B21" s="127" t="s">
        <v>756</v>
      </c>
      <c r="C21" s="128" t="s">
        <v>600</v>
      </c>
      <c r="D21" s="249">
        <v>0</v>
      </c>
    </row>
    <row r="22" spans="1:4" ht="13.5">
      <c r="A22" s="126" t="s">
        <v>509</v>
      </c>
      <c r="B22" s="127" t="s">
        <v>757</v>
      </c>
      <c r="C22" s="128" t="s">
        <v>600</v>
      </c>
      <c r="D22" s="249">
        <v>668934.16</v>
      </c>
    </row>
    <row r="23" spans="1:4" ht="12.75">
      <c r="A23" s="126" t="s">
        <v>512</v>
      </c>
      <c r="B23" s="127" t="s">
        <v>758</v>
      </c>
      <c r="C23" s="127" t="s">
        <v>600</v>
      </c>
      <c r="D23" s="249">
        <v>2683.31</v>
      </c>
    </row>
    <row r="24" spans="1:4" ht="12.75">
      <c r="A24" s="126" t="s">
        <v>514</v>
      </c>
      <c r="B24" s="127" t="s">
        <v>759</v>
      </c>
      <c r="C24" s="127" t="s">
        <v>600</v>
      </c>
      <c r="D24" s="249">
        <v>-63800.56875329769</v>
      </c>
    </row>
    <row r="25" spans="1:4" ht="13.5" thickBot="1">
      <c r="A25" s="250" t="s">
        <v>516</v>
      </c>
      <c r="B25" s="251" t="s">
        <v>760</v>
      </c>
      <c r="C25" s="251" t="s">
        <v>600</v>
      </c>
      <c r="D25" s="252">
        <v>199250.93</v>
      </c>
    </row>
    <row r="26" spans="1:4" ht="34.5" customHeight="1">
      <c r="A26" s="583" t="s">
        <v>761</v>
      </c>
      <c r="B26" s="584"/>
      <c r="C26" s="584"/>
      <c r="D26" s="585"/>
    </row>
    <row r="27" spans="1:4" ht="28.5" customHeight="1">
      <c r="A27" s="132" t="s">
        <v>762</v>
      </c>
      <c r="B27" s="565" t="s">
        <v>763</v>
      </c>
      <c r="C27" s="566"/>
      <c r="D27" s="567"/>
    </row>
    <row r="28" spans="1:4" ht="12.75" customHeight="1">
      <c r="A28" s="134" t="s">
        <v>764</v>
      </c>
      <c r="B28" s="135" t="s">
        <v>765</v>
      </c>
      <c r="C28" s="127" t="s">
        <v>600</v>
      </c>
      <c r="D28" s="249">
        <v>25711.15</v>
      </c>
    </row>
    <row r="29" spans="1:4" ht="29.25" customHeight="1">
      <c r="A29" s="134" t="s">
        <v>766</v>
      </c>
      <c r="B29" s="565" t="s">
        <v>767</v>
      </c>
      <c r="C29" s="566"/>
      <c r="D29" s="567"/>
    </row>
    <row r="30" spans="1:4" ht="12.75">
      <c r="A30" s="134" t="s">
        <v>768</v>
      </c>
      <c r="B30" s="135" t="s">
        <v>765</v>
      </c>
      <c r="C30" s="127" t="s">
        <v>600</v>
      </c>
      <c r="D30" s="249">
        <v>149750.09</v>
      </c>
    </row>
    <row r="31" spans="1:4" ht="17.25" customHeight="1">
      <c r="A31" s="134" t="s">
        <v>769</v>
      </c>
      <c r="B31" s="565" t="s">
        <v>770</v>
      </c>
      <c r="C31" s="566"/>
      <c r="D31" s="567"/>
    </row>
    <row r="32" spans="1:4" ht="12.75">
      <c r="A32" s="134" t="s">
        <v>771</v>
      </c>
      <c r="B32" s="135" t="s">
        <v>765</v>
      </c>
      <c r="C32" s="127" t="s">
        <v>600</v>
      </c>
      <c r="D32" s="249">
        <v>291917.12</v>
      </c>
    </row>
    <row r="33" spans="1:4" ht="16.5" customHeight="1">
      <c r="A33" s="134" t="s">
        <v>772</v>
      </c>
      <c r="B33" s="565" t="s">
        <v>773</v>
      </c>
      <c r="C33" s="566"/>
      <c r="D33" s="567"/>
    </row>
    <row r="34" spans="1:4" ht="12.75">
      <c r="A34" s="134" t="s">
        <v>774</v>
      </c>
      <c r="B34" s="135" t="s">
        <v>765</v>
      </c>
      <c r="C34" s="127" t="s">
        <v>600</v>
      </c>
      <c r="D34" s="249">
        <v>84777.35</v>
      </c>
    </row>
    <row r="35" spans="1:4" ht="16.5" customHeight="1">
      <c r="A35" s="134" t="s">
        <v>775</v>
      </c>
      <c r="B35" s="565" t="s">
        <v>776</v>
      </c>
      <c r="C35" s="566"/>
      <c r="D35" s="567"/>
    </row>
    <row r="36" spans="1:4" ht="13.5" thickBot="1">
      <c r="A36" s="253" t="s">
        <v>777</v>
      </c>
      <c r="B36" s="254" t="s">
        <v>765</v>
      </c>
      <c r="C36" s="172" t="s">
        <v>600</v>
      </c>
      <c r="D36" s="255">
        <v>122241.17</v>
      </c>
    </row>
    <row r="37" spans="1:4" ht="13.5" thickBot="1">
      <c r="A37" s="568" t="s">
        <v>778</v>
      </c>
      <c r="B37" s="569"/>
      <c r="C37" s="569"/>
      <c r="D37" s="570"/>
    </row>
    <row r="38" spans="1:4" ht="12.75">
      <c r="A38" s="256">
        <v>1</v>
      </c>
      <c r="B38" s="257" t="s">
        <v>779</v>
      </c>
      <c r="C38" s="258" t="s">
        <v>318</v>
      </c>
      <c r="D38" s="259"/>
    </row>
    <row r="39" spans="1:4" ht="12.75">
      <c r="A39" s="260"/>
      <c r="B39" s="145" t="s">
        <v>319</v>
      </c>
      <c r="C39" s="146" t="s">
        <v>320</v>
      </c>
      <c r="D39" s="261" t="s">
        <v>231</v>
      </c>
    </row>
    <row r="40" spans="1:4" ht="12.75">
      <c r="A40" s="260"/>
      <c r="B40" s="145" t="s">
        <v>321</v>
      </c>
      <c r="C40" s="146" t="s">
        <v>320</v>
      </c>
      <c r="D40" s="261" t="s">
        <v>322</v>
      </c>
    </row>
    <row r="41" spans="1:4" ht="13.5" thickBot="1">
      <c r="A41" s="262"/>
      <c r="B41" s="263" t="s">
        <v>323</v>
      </c>
      <c r="C41" s="264" t="s">
        <v>600</v>
      </c>
      <c r="D41" s="265">
        <v>2.42</v>
      </c>
    </row>
    <row r="42" spans="1:4" ht="12.75">
      <c r="A42" s="256">
        <v>2</v>
      </c>
      <c r="B42" s="257" t="s">
        <v>779</v>
      </c>
      <c r="C42" s="258" t="s">
        <v>324</v>
      </c>
      <c r="D42" s="259"/>
    </row>
    <row r="43" spans="1:4" ht="12.75">
      <c r="A43" s="260"/>
      <c r="B43" s="145" t="s">
        <v>319</v>
      </c>
      <c r="C43" s="146" t="s">
        <v>320</v>
      </c>
      <c r="D43" s="261" t="s">
        <v>317</v>
      </c>
    </row>
    <row r="44" spans="1:4" ht="12.75">
      <c r="A44" s="260"/>
      <c r="B44" s="145" t="s">
        <v>321</v>
      </c>
      <c r="C44" s="146" t="s">
        <v>320</v>
      </c>
      <c r="D44" s="261" t="s">
        <v>322</v>
      </c>
    </row>
    <row r="45" spans="1:4" ht="13.5" thickBot="1">
      <c r="A45" s="262"/>
      <c r="B45" s="263" t="s">
        <v>323</v>
      </c>
      <c r="C45" s="264" t="s">
        <v>600</v>
      </c>
      <c r="D45" s="265">
        <v>1</v>
      </c>
    </row>
    <row r="46" spans="1:4" ht="12.75">
      <c r="A46" s="256">
        <v>3</v>
      </c>
      <c r="B46" s="257" t="s">
        <v>779</v>
      </c>
      <c r="C46" s="258" t="s">
        <v>326</v>
      </c>
      <c r="D46" s="259"/>
    </row>
    <row r="47" spans="1:4" ht="12.75">
      <c r="A47" s="260"/>
      <c r="B47" s="145" t="s">
        <v>319</v>
      </c>
      <c r="C47" s="146" t="s">
        <v>320</v>
      </c>
      <c r="D47" s="261" t="s">
        <v>325</v>
      </c>
    </row>
    <row r="48" spans="1:4" ht="12.75">
      <c r="A48" s="260"/>
      <c r="B48" s="145" t="s">
        <v>321</v>
      </c>
      <c r="C48" s="146" t="s">
        <v>320</v>
      </c>
      <c r="D48" s="261" t="s">
        <v>322</v>
      </c>
    </row>
    <row r="49" spans="1:4" ht="13.5" thickBot="1">
      <c r="A49" s="262"/>
      <c r="B49" s="263" t="s">
        <v>323</v>
      </c>
      <c r="C49" s="264" t="s">
        <v>600</v>
      </c>
      <c r="D49" s="265">
        <v>3.77</v>
      </c>
    </row>
    <row r="50" spans="1:4" ht="12.75">
      <c r="A50" s="256">
        <v>4</v>
      </c>
      <c r="B50" s="257" t="s">
        <v>779</v>
      </c>
      <c r="C50" s="258" t="s">
        <v>327</v>
      </c>
      <c r="D50" s="259"/>
    </row>
    <row r="51" spans="1:4" ht="12.75">
      <c r="A51" s="260"/>
      <c r="B51" s="145" t="s">
        <v>319</v>
      </c>
      <c r="C51" s="146" t="s">
        <v>320</v>
      </c>
      <c r="D51" s="261" t="s">
        <v>237</v>
      </c>
    </row>
    <row r="52" spans="1:4" ht="12.75">
      <c r="A52" s="260"/>
      <c r="B52" s="145" t="s">
        <v>321</v>
      </c>
      <c r="C52" s="146" t="s">
        <v>320</v>
      </c>
      <c r="D52" s="261" t="s">
        <v>322</v>
      </c>
    </row>
    <row r="53" spans="1:4" ht="13.5" thickBot="1">
      <c r="A53" s="262"/>
      <c r="B53" s="263" t="s">
        <v>323</v>
      </c>
      <c r="C53" s="264" t="s">
        <v>600</v>
      </c>
      <c r="D53" s="265">
        <v>0.83</v>
      </c>
    </row>
    <row r="54" spans="1:4" ht="26.25" customHeight="1">
      <c r="A54" s="256">
        <v>5</v>
      </c>
      <c r="B54" s="257" t="s">
        <v>779</v>
      </c>
      <c r="C54" s="561" t="s">
        <v>328</v>
      </c>
      <c r="D54" s="562"/>
    </row>
    <row r="55" spans="1:4" ht="12.75">
      <c r="A55" s="260"/>
      <c r="B55" s="145" t="s">
        <v>319</v>
      </c>
      <c r="C55" s="146" t="s">
        <v>320</v>
      </c>
      <c r="D55" s="261" t="s">
        <v>329</v>
      </c>
    </row>
    <row r="56" spans="1:4" ht="12.75">
      <c r="A56" s="260"/>
      <c r="B56" s="145" t="s">
        <v>321</v>
      </c>
      <c r="C56" s="146" t="s">
        <v>320</v>
      </c>
      <c r="D56" s="261" t="s">
        <v>322</v>
      </c>
    </row>
    <row r="57" spans="1:4" ht="13.5" thickBot="1">
      <c r="A57" s="262"/>
      <c r="B57" s="263" t="s">
        <v>323</v>
      </c>
      <c r="C57" s="264" t="s">
        <v>600</v>
      </c>
      <c r="D57" s="265">
        <v>0.74</v>
      </c>
    </row>
    <row r="58" spans="1:4" ht="64.5" customHeight="1">
      <c r="A58" s="256">
        <v>6</v>
      </c>
      <c r="B58" s="257" t="s">
        <v>779</v>
      </c>
      <c r="C58" s="561" t="s">
        <v>767</v>
      </c>
      <c r="D58" s="562"/>
    </row>
    <row r="59" spans="1:4" ht="12.75">
      <c r="A59" s="260"/>
      <c r="B59" s="145" t="s">
        <v>319</v>
      </c>
      <c r="C59" s="146" t="s">
        <v>320</v>
      </c>
      <c r="D59" s="261" t="s">
        <v>331</v>
      </c>
    </row>
    <row r="60" spans="1:4" ht="12.75">
      <c r="A60" s="260"/>
      <c r="B60" s="145" t="s">
        <v>321</v>
      </c>
      <c r="C60" s="146" t="s">
        <v>320</v>
      </c>
      <c r="D60" s="261" t="s">
        <v>322</v>
      </c>
    </row>
    <row r="61" spans="1:4" ht="13.5" thickBot="1">
      <c r="A61" s="262"/>
      <c r="B61" s="263" t="s">
        <v>323</v>
      </c>
      <c r="C61" s="264" t="s">
        <v>600</v>
      </c>
      <c r="D61" s="265">
        <v>4.31</v>
      </c>
    </row>
    <row r="62" spans="1:4" ht="54.75" customHeight="1">
      <c r="A62" s="256">
        <v>7</v>
      </c>
      <c r="B62" s="257" t="s">
        <v>779</v>
      </c>
      <c r="C62" s="561" t="s">
        <v>773</v>
      </c>
      <c r="D62" s="562"/>
    </row>
    <row r="63" spans="1:4" ht="12.75">
      <c r="A63" s="260"/>
      <c r="B63" s="145" t="s">
        <v>319</v>
      </c>
      <c r="C63" s="146" t="s">
        <v>320</v>
      </c>
      <c r="D63" s="261" t="s">
        <v>231</v>
      </c>
    </row>
    <row r="64" spans="1:4" ht="12.75">
      <c r="A64" s="260"/>
      <c r="B64" s="145" t="s">
        <v>321</v>
      </c>
      <c r="C64" s="146" t="s">
        <v>320</v>
      </c>
      <c r="D64" s="261" t="s">
        <v>322</v>
      </c>
    </row>
    <row r="65" spans="1:4" ht="13.5" thickBot="1">
      <c r="A65" s="262"/>
      <c r="B65" s="263" t="s">
        <v>323</v>
      </c>
      <c r="C65" s="264" t="s">
        <v>600</v>
      </c>
      <c r="D65" s="265">
        <v>2.44</v>
      </c>
    </row>
    <row r="66" spans="1:4" ht="27" customHeight="1">
      <c r="A66" s="256">
        <v>8</v>
      </c>
      <c r="B66" s="257" t="s">
        <v>779</v>
      </c>
      <c r="C66" s="561" t="s">
        <v>332</v>
      </c>
      <c r="D66" s="562"/>
    </row>
    <row r="67" spans="1:4" ht="12.75">
      <c r="A67" s="260"/>
      <c r="B67" s="145" t="s">
        <v>319</v>
      </c>
      <c r="C67" s="563" t="s">
        <v>448</v>
      </c>
      <c r="D67" s="564"/>
    </row>
    <row r="68" spans="1:4" ht="12.75">
      <c r="A68" s="260"/>
      <c r="B68" s="145" t="s">
        <v>321</v>
      </c>
      <c r="C68" s="146" t="s">
        <v>320</v>
      </c>
      <c r="D68" s="261" t="s">
        <v>322</v>
      </c>
    </row>
    <row r="69" spans="1:4" ht="13.5" thickBot="1">
      <c r="A69" s="262"/>
      <c r="B69" s="263" t="s">
        <v>323</v>
      </c>
      <c r="C69" s="264" t="s">
        <v>600</v>
      </c>
      <c r="D69" s="265">
        <v>3.52</v>
      </c>
    </row>
    <row r="70" spans="1:4" ht="29.25" customHeight="1">
      <c r="A70" s="256">
        <v>9</v>
      </c>
      <c r="B70" s="257" t="s">
        <v>779</v>
      </c>
      <c r="C70" s="561" t="s">
        <v>816</v>
      </c>
      <c r="D70" s="562"/>
    </row>
    <row r="71" spans="1:4" ht="12.75">
      <c r="A71" s="260"/>
      <c r="B71" s="145" t="s">
        <v>319</v>
      </c>
      <c r="C71" s="146" t="s">
        <v>320</v>
      </c>
      <c r="D71" s="261" t="s">
        <v>237</v>
      </c>
    </row>
    <row r="72" spans="1:4" ht="12.75">
      <c r="A72" s="260"/>
      <c r="B72" s="145" t="s">
        <v>321</v>
      </c>
      <c r="C72" s="146" t="s">
        <v>320</v>
      </c>
      <c r="D72" s="261" t="s">
        <v>322</v>
      </c>
    </row>
    <row r="73" spans="1:4" ht="13.5" thickBot="1">
      <c r="A73" s="262"/>
      <c r="B73" s="263" t="s">
        <v>323</v>
      </c>
      <c r="C73" s="264" t="s">
        <v>600</v>
      </c>
      <c r="D73" s="265">
        <v>0</v>
      </c>
    </row>
    <row r="74" spans="1:4" ht="30" customHeight="1">
      <c r="A74" s="256">
        <v>10</v>
      </c>
      <c r="B74" s="257" t="s">
        <v>779</v>
      </c>
      <c r="C74" s="561" t="s">
        <v>817</v>
      </c>
      <c r="D74" s="562"/>
    </row>
    <row r="75" spans="1:4" ht="12.75">
      <c r="A75" s="260"/>
      <c r="B75" s="145" t="s">
        <v>319</v>
      </c>
      <c r="C75" s="146" t="s">
        <v>320</v>
      </c>
      <c r="D75" s="261" t="s">
        <v>231</v>
      </c>
    </row>
    <row r="76" spans="1:4" ht="12.75">
      <c r="A76" s="260"/>
      <c r="B76" s="145" t="s">
        <v>321</v>
      </c>
      <c r="C76" s="146" t="s">
        <v>320</v>
      </c>
      <c r="D76" s="261" t="s">
        <v>322</v>
      </c>
    </row>
    <row r="77" spans="1:4" ht="13.5" thickBot="1">
      <c r="A77" s="262"/>
      <c r="B77" s="263" t="s">
        <v>323</v>
      </c>
      <c r="C77" s="264" t="s">
        <v>600</v>
      </c>
      <c r="D77" s="265">
        <v>0</v>
      </c>
    </row>
    <row r="78" spans="1:4" ht="41.25" customHeight="1">
      <c r="A78" s="256">
        <v>11</v>
      </c>
      <c r="B78" s="257" t="s">
        <v>779</v>
      </c>
      <c r="C78" s="561" t="s">
        <v>818</v>
      </c>
      <c r="D78" s="562"/>
    </row>
    <row r="79" spans="1:4" ht="12.75">
      <c r="A79" s="260"/>
      <c r="B79" s="145" t="s">
        <v>319</v>
      </c>
      <c r="C79" s="146" t="s">
        <v>320</v>
      </c>
      <c r="D79" s="261" t="s">
        <v>231</v>
      </c>
    </row>
    <row r="80" spans="1:4" ht="12.75">
      <c r="A80" s="260"/>
      <c r="B80" s="145" t="s">
        <v>321</v>
      </c>
      <c r="C80" s="146" t="s">
        <v>320</v>
      </c>
      <c r="D80" s="261" t="s">
        <v>322</v>
      </c>
    </row>
    <row r="81" spans="1:4" ht="13.5" thickBot="1">
      <c r="A81" s="262"/>
      <c r="B81" s="263" t="s">
        <v>323</v>
      </c>
      <c r="C81" s="264" t="s">
        <v>600</v>
      </c>
      <c r="D81" s="265">
        <v>0.3800000000000022</v>
      </c>
    </row>
    <row r="82" spans="1:4" s="270" customFormat="1" ht="12.75">
      <c r="A82" s="266" t="s">
        <v>333</v>
      </c>
      <c r="B82" s="267"/>
      <c r="C82" s="268"/>
      <c r="D82" s="269"/>
    </row>
    <row r="83" spans="1:4" ht="12.75">
      <c r="A83" s="271">
        <v>27</v>
      </c>
      <c r="B83" s="272" t="s">
        <v>334</v>
      </c>
      <c r="C83" s="154" t="s">
        <v>70</v>
      </c>
      <c r="D83" s="273">
        <v>1</v>
      </c>
    </row>
    <row r="84" spans="1:4" ht="12.75">
      <c r="A84" s="271">
        <v>28</v>
      </c>
      <c r="B84" s="272" t="s">
        <v>335</v>
      </c>
      <c r="C84" s="154" t="s">
        <v>70</v>
      </c>
      <c r="D84" s="273">
        <v>1</v>
      </c>
    </row>
    <row r="85" spans="1:4" ht="12.75">
      <c r="A85" s="271">
        <v>29</v>
      </c>
      <c r="B85" s="272" t="s">
        <v>336</v>
      </c>
      <c r="C85" s="154" t="s">
        <v>70</v>
      </c>
      <c r="D85" s="273">
        <v>0</v>
      </c>
    </row>
    <row r="86" spans="1:4" ht="13.5" thickBot="1">
      <c r="A86" s="271">
        <v>30</v>
      </c>
      <c r="B86" s="274" t="s">
        <v>337</v>
      </c>
      <c r="C86" s="275" t="s">
        <v>600</v>
      </c>
      <c r="D86" s="276">
        <v>0</v>
      </c>
    </row>
    <row r="87" spans="1:4" s="270" customFormat="1" ht="17.25" customHeight="1">
      <c r="A87" s="576" t="s">
        <v>338</v>
      </c>
      <c r="B87" s="577"/>
      <c r="C87" s="577"/>
      <c r="D87" s="578"/>
    </row>
    <row r="88" spans="1:4" ht="25.5">
      <c r="A88" s="161">
        <v>31</v>
      </c>
      <c r="B88" s="162" t="s">
        <v>339</v>
      </c>
      <c r="C88" s="163" t="s">
        <v>600</v>
      </c>
      <c r="D88" s="277">
        <v>636255.19</v>
      </c>
    </row>
    <row r="89" spans="1:4" ht="12.75">
      <c r="A89" s="161">
        <v>32</v>
      </c>
      <c r="B89" s="163" t="s">
        <v>340</v>
      </c>
      <c r="C89" s="163" t="s">
        <v>600</v>
      </c>
      <c r="D89" s="277">
        <v>29580.73</v>
      </c>
    </row>
    <row r="90" spans="1:4" ht="12.75">
      <c r="A90" s="161">
        <v>33</v>
      </c>
      <c r="B90" s="163" t="s">
        <v>341</v>
      </c>
      <c r="C90" s="163" t="s">
        <v>600</v>
      </c>
      <c r="D90" s="277">
        <v>665835.92</v>
      </c>
    </row>
    <row r="91" spans="1:4" ht="12.75" customHeight="1">
      <c r="A91" s="161">
        <v>34</v>
      </c>
      <c r="B91" s="162" t="s">
        <v>342</v>
      </c>
      <c r="C91" s="163" t="s">
        <v>600</v>
      </c>
      <c r="D91" s="277">
        <v>774747.49</v>
      </c>
    </row>
    <row r="92" spans="1:4" ht="12.75" customHeight="1">
      <c r="A92" s="161">
        <v>35</v>
      </c>
      <c r="B92" s="163" t="s">
        <v>343</v>
      </c>
      <c r="C92" s="163" t="s">
        <v>600</v>
      </c>
      <c r="D92" s="277">
        <v>1691.09</v>
      </c>
    </row>
    <row r="93" spans="1:4" ht="13.5" thickBot="1">
      <c r="A93" s="278">
        <v>36</v>
      </c>
      <c r="B93" s="279" t="s">
        <v>344</v>
      </c>
      <c r="C93" s="279" t="s">
        <v>600</v>
      </c>
      <c r="D93" s="280">
        <v>776438.58</v>
      </c>
    </row>
    <row r="94" spans="1:4" s="270" customFormat="1" ht="29.25" customHeight="1">
      <c r="A94" s="281" t="s">
        <v>345</v>
      </c>
      <c r="B94" s="282"/>
      <c r="C94" s="283"/>
      <c r="D94" s="284"/>
    </row>
    <row r="95" spans="1:4" s="270" customFormat="1" ht="39.75" customHeight="1">
      <c r="A95" s="285" t="s">
        <v>346</v>
      </c>
      <c r="B95" s="286" t="s">
        <v>595</v>
      </c>
      <c r="C95" s="579" t="s">
        <v>347</v>
      </c>
      <c r="D95" s="580"/>
    </row>
    <row r="96" spans="1:4" s="270" customFormat="1" ht="15" customHeight="1">
      <c r="A96" s="285" t="s">
        <v>348</v>
      </c>
      <c r="B96" s="286" t="s">
        <v>731</v>
      </c>
      <c r="C96" s="127" t="s">
        <v>478</v>
      </c>
      <c r="D96" s="129" t="s">
        <v>445</v>
      </c>
    </row>
    <row r="97" spans="1:4" ht="15" customHeight="1">
      <c r="A97" s="285" t="s">
        <v>349</v>
      </c>
      <c r="B97" s="287" t="s">
        <v>350</v>
      </c>
      <c r="C97" s="127" t="s">
        <v>351</v>
      </c>
      <c r="D97" s="249">
        <v>832.5</v>
      </c>
    </row>
    <row r="98" spans="1:4" ht="15" customHeight="1">
      <c r="A98" s="285" t="s">
        <v>352</v>
      </c>
      <c r="B98" s="287" t="s">
        <v>746</v>
      </c>
      <c r="C98" s="127" t="s">
        <v>600</v>
      </c>
      <c r="D98" s="249">
        <v>447334.41</v>
      </c>
    </row>
    <row r="99" spans="1:4" ht="15" customHeight="1">
      <c r="A99" s="285" t="s">
        <v>353</v>
      </c>
      <c r="B99" s="287" t="s">
        <v>354</v>
      </c>
      <c r="C99" s="127" t="s">
        <v>600</v>
      </c>
      <c r="D99" s="249">
        <v>1415980.45</v>
      </c>
    </row>
    <row r="100" spans="1:4" ht="15" customHeight="1">
      <c r="A100" s="285" t="s">
        <v>355</v>
      </c>
      <c r="B100" s="287" t="s">
        <v>356</v>
      </c>
      <c r="C100" s="127" t="s">
        <v>600</v>
      </c>
      <c r="D100" s="249">
        <v>1326181.73</v>
      </c>
    </row>
    <row r="101" spans="1:4" ht="15" customHeight="1">
      <c r="A101" s="285" t="s">
        <v>357</v>
      </c>
      <c r="B101" s="287" t="s">
        <v>760</v>
      </c>
      <c r="C101" s="127" t="s">
        <v>600</v>
      </c>
      <c r="D101" s="249">
        <v>537133.13</v>
      </c>
    </row>
    <row r="102" spans="1:4" ht="15" customHeight="1">
      <c r="A102" s="285" t="s">
        <v>358</v>
      </c>
      <c r="B102" s="287" t="s">
        <v>359</v>
      </c>
      <c r="C102" s="127" t="s">
        <v>600</v>
      </c>
      <c r="D102" s="249">
        <v>1415980.45</v>
      </c>
    </row>
    <row r="103" spans="1:4" ht="15" customHeight="1">
      <c r="A103" s="285" t="s">
        <v>361</v>
      </c>
      <c r="B103" s="287" t="s">
        <v>362</v>
      </c>
      <c r="C103" s="127" t="s">
        <v>600</v>
      </c>
      <c r="D103" s="249">
        <v>1475849.82</v>
      </c>
    </row>
    <row r="104" spans="1:4" ht="15" customHeight="1">
      <c r="A104" s="285" t="s">
        <v>363</v>
      </c>
      <c r="B104" s="288" t="s">
        <v>364</v>
      </c>
      <c r="C104" s="127" t="s">
        <v>600</v>
      </c>
      <c r="D104" s="249">
        <v>420772.35</v>
      </c>
    </row>
    <row r="105" spans="1:4" ht="15" customHeight="1" thickBot="1">
      <c r="A105" s="253" t="s">
        <v>365</v>
      </c>
      <c r="B105" s="289" t="s">
        <v>366</v>
      </c>
      <c r="C105" s="172" t="s">
        <v>600</v>
      </c>
      <c r="D105" s="255">
        <v>0</v>
      </c>
    </row>
    <row r="106" spans="1:4" s="270" customFormat="1" ht="36" customHeight="1">
      <c r="A106" s="290" t="s">
        <v>367</v>
      </c>
      <c r="B106" s="291" t="s">
        <v>595</v>
      </c>
      <c r="C106" s="581" t="s">
        <v>845</v>
      </c>
      <c r="D106" s="582"/>
    </row>
    <row r="107" spans="1:4" s="270" customFormat="1" ht="15" customHeight="1">
      <c r="A107" s="126" t="s">
        <v>368</v>
      </c>
      <c r="B107" s="128" t="s">
        <v>731</v>
      </c>
      <c r="C107" s="127" t="s">
        <v>478</v>
      </c>
      <c r="D107" s="129" t="s">
        <v>369</v>
      </c>
    </row>
    <row r="108" spans="1:4" ht="15" customHeight="1">
      <c r="A108" s="126" t="s">
        <v>370</v>
      </c>
      <c r="B108" s="127" t="s">
        <v>350</v>
      </c>
      <c r="C108" s="127" t="s">
        <v>351</v>
      </c>
      <c r="D108" s="249">
        <v>7080</v>
      </c>
    </row>
    <row r="109" spans="1:4" ht="15" customHeight="1">
      <c r="A109" s="126" t="s">
        <v>371</v>
      </c>
      <c r="B109" s="127" t="s">
        <v>746</v>
      </c>
      <c r="C109" s="127" t="s">
        <v>600</v>
      </c>
      <c r="D109" s="249">
        <v>91518.17</v>
      </c>
    </row>
    <row r="110" spans="1:4" ht="15" customHeight="1">
      <c r="A110" s="126" t="s">
        <v>372</v>
      </c>
      <c r="B110" s="127" t="s">
        <v>354</v>
      </c>
      <c r="C110" s="127" t="s">
        <v>600</v>
      </c>
      <c r="D110" s="249">
        <v>217913.38</v>
      </c>
    </row>
    <row r="111" spans="1:4" ht="15" customHeight="1">
      <c r="A111" s="126" t="s">
        <v>373</v>
      </c>
      <c r="B111" s="127" t="s">
        <v>356</v>
      </c>
      <c r="C111" s="127" t="s">
        <v>600</v>
      </c>
      <c r="D111" s="249">
        <v>203996.06</v>
      </c>
    </row>
    <row r="112" spans="1:4" ht="15" customHeight="1">
      <c r="A112" s="126" t="s">
        <v>374</v>
      </c>
      <c r="B112" s="127" t="s">
        <v>760</v>
      </c>
      <c r="C112" s="127" t="s">
        <v>600</v>
      </c>
      <c r="D112" s="249">
        <v>105435.49</v>
      </c>
    </row>
    <row r="113" spans="1:4" ht="15" customHeight="1">
      <c r="A113" s="126" t="s">
        <v>375</v>
      </c>
      <c r="B113" s="127" t="s">
        <v>359</v>
      </c>
      <c r="C113" s="127" t="s">
        <v>600</v>
      </c>
      <c r="D113" s="249">
        <v>217913.38</v>
      </c>
    </row>
    <row r="114" spans="1:4" ht="15" customHeight="1">
      <c r="A114" s="126" t="s">
        <v>376</v>
      </c>
      <c r="B114" s="127" t="s">
        <v>362</v>
      </c>
      <c r="C114" s="127" t="s">
        <v>600</v>
      </c>
      <c r="D114" s="249">
        <v>220238.3</v>
      </c>
    </row>
    <row r="115" spans="1:4" ht="15" customHeight="1">
      <c r="A115" s="126" t="s">
        <v>377</v>
      </c>
      <c r="B115" s="130" t="s">
        <v>364</v>
      </c>
      <c r="C115" s="127" t="s">
        <v>600</v>
      </c>
      <c r="D115" s="249">
        <v>44198.7</v>
      </c>
    </row>
    <row r="116" spans="1:4" ht="26.25" thickBot="1">
      <c r="A116" s="170" t="s">
        <v>378</v>
      </c>
      <c r="B116" s="171" t="s">
        <v>366</v>
      </c>
      <c r="C116" s="172" t="s">
        <v>600</v>
      </c>
      <c r="D116" s="255">
        <v>0</v>
      </c>
    </row>
    <row r="117" spans="1:4" s="270" customFormat="1" ht="27" customHeight="1">
      <c r="A117" s="290" t="s">
        <v>379</v>
      </c>
      <c r="B117" s="291" t="s">
        <v>595</v>
      </c>
      <c r="C117" s="581" t="s">
        <v>824</v>
      </c>
      <c r="D117" s="582"/>
    </row>
    <row r="118" spans="1:4" s="270" customFormat="1" ht="13.5">
      <c r="A118" s="126" t="s">
        <v>380</v>
      </c>
      <c r="B118" s="128" t="s">
        <v>731</v>
      </c>
      <c r="C118" s="127" t="s">
        <v>478</v>
      </c>
      <c r="D118" s="129" t="s">
        <v>369</v>
      </c>
    </row>
    <row r="119" spans="1:4" ht="12.75">
      <c r="A119" s="126" t="s">
        <v>381</v>
      </c>
      <c r="B119" s="127" t="s">
        <v>350</v>
      </c>
      <c r="C119" s="127" t="s">
        <v>351</v>
      </c>
      <c r="D119" s="249">
        <v>7036</v>
      </c>
    </row>
    <row r="120" spans="1:4" ht="12.75">
      <c r="A120" s="126" t="s">
        <v>382</v>
      </c>
      <c r="B120" s="127" t="s">
        <v>746</v>
      </c>
      <c r="C120" s="127" t="s">
        <v>600</v>
      </c>
      <c r="D120" s="249">
        <v>57225.46</v>
      </c>
    </row>
    <row r="121" spans="1:4" ht="12.75" customHeight="1">
      <c r="A121" s="126" t="s">
        <v>383</v>
      </c>
      <c r="B121" s="127" t="s">
        <v>354</v>
      </c>
      <c r="C121" s="127" t="s">
        <v>600</v>
      </c>
      <c r="D121" s="249">
        <v>154747.12</v>
      </c>
    </row>
    <row r="122" spans="1:4" ht="12.75" customHeight="1">
      <c r="A122" s="126" t="s">
        <v>384</v>
      </c>
      <c r="B122" s="127" t="s">
        <v>356</v>
      </c>
      <c r="C122" s="127" t="s">
        <v>600</v>
      </c>
      <c r="D122" s="249">
        <v>144534.5</v>
      </c>
    </row>
    <row r="123" spans="1:4" ht="12.75" customHeight="1">
      <c r="A123" s="126" t="s">
        <v>385</v>
      </c>
      <c r="B123" s="127" t="s">
        <v>760</v>
      </c>
      <c r="C123" s="127" t="s">
        <v>600</v>
      </c>
      <c r="D123" s="249">
        <v>67438.08</v>
      </c>
    </row>
    <row r="124" spans="1:4" ht="12.75" customHeight="1">
      <c r="A124" s="126" t="s">
        <v>386</v>
      </c>
      <c r="B124" s="127" t="s">
        <v>359</v>
      </c>
      <c r="C124" s="127" t="s">
        <v>600</v>
      </c>
      <c r="D124" s="249">
        <v>154747.12</v>
      </c>
    </row>
    <row r="125" spans="1:4" ht="12.75" customHeight="1">
      <c r="A125" s="126" t="s">
        <v>387</v>
      </c>
      <c r="B125" s="127" t="s">
        <v>362</v>
      </c>
      <c r="C125" s="127" t="s">
        <v>600</v>
      </c>
      <c r="D125" s="249">
        <v>160269.31</v>
      </c>
    </row>
    <row r="126" spans="1:4" ht="25.5">
      <c r="A126" s="126" t="s">
        <v>388</v>
      </c>
      <c r="B126" s="130" t="s">
        <v>364</v>
      </c>
      <c r="C126" s="127" t="s">
        <v>600</v>
      </c>
      <c r="D126" s="249">
        <v>28270.13</v>
      </c>
    </row>
    <row r="127" spans="1:4" ht="26.25" customHeight="1" thickBot="1">
      <c r="A127" s="170" t="s">
        <v>389</v>
      </c>
      <c r="B127" s="171" t="s">
        <v>366</v>
      </c>
      <c r="C127" s="172" t="s">
        <v>600</v>
      </c>
      <c r="D127" s="255">
        <v>0</v>
      </c>
    </row>
    <row r="128" spans="1:4" s="270" customFormat="1" ht="37.5" customHeight="1">
      <c r="A128" s="290" t="s">
        <v>390</v>
      </c>
      <c r="B128" s="291" t="s">
        <v>595</v>
      </c>
      <c r="C128" s="571" t="s">
        <v>391</v>
      </c>
      <c r="D128" s="572"/>
    </row>
    <row r="129" spans="1:4" s="270" customFormat="1" ht="13.5" customHeight="1">
      <c r="A129" s="126" t="s">
        <v>392</v>
      </c>
      <c r="B129" s="128" t="s">
        <v>731</v>
      </c>
      <c r="C129" s="127" t="s">
        <v>478</v>
      </c>
      <c r="D129" s="129" t="s">
        <v>0</v>
      </c>
    </row>
    <row r="130" spans="1:4" ht="12.75">
      <c r="A130" s="126" t="s">
        <v>393</v>
      </c>
      <c r="B130" s="127" t="s">
        <v>350</v>
      </c>
      <c r="C130" s="127" t="s">
        <v>351</v>
      </c>
      <c r="D130" s="249">
        <v>98666</v>
      </c>
    </row>
    <row r="131" spans="1:4" ht="12.75">
      <c r="A131" s="126" t="s">
        <v>394</v>
      </c>
      <c r="B131" s="127" t="s">
        <v>746</v>
      </c>
      <c r="C131" s="127" t="s">
        <v>600</v>
      </c>
      <c r="D131" s="249">
        <v>40177.15</v>
      </c>
    </row>
    <row r="132" spans="1:4" ht="12.75" customHeight="1">
      <c r="A132" s="126" t="s">
        <v>395</v>
      </c>
      <c r="B132" s="127" t="s">
        <v>354</v>
      </c>
      <c r="C132" s="127" t="s">
        <v>600</v>
      </c>
      <c r="D132" s="249">
        <v>388744.29</v>
      </c>
    </row>
    <row r="133" spans="1:4" ht="12.75" customHeight="1">
      <c r="A133" s="126" t="s">
        <v>396</v>
      </c>
      <c r="B133" s="127" t="s">
        <v>356</v>
      </c>
      <c r="C133" s="127" t="s">
        <v>600</v>
      </c>
      <c r="D133" s="249">
        <v>364180.65</v>
      </c>
    </row>
    <row r="134" spans="1:4" ht="12.75" customHeight="1">
      <c r="A134" s="126" t="s">
        <v>397</v>
      </c>
      <c r="B134" s="127" t="s">
        <v>760</v>
      </c>
      <c r="C134" s="127" t="s">
        <v>600</v>
      </c>
      <c r="D134" s="249">
        <v>64740.79</v>
      </c>
    </row>
    <row r="135" spans="1:4" ht="12.75" customHeight="1">
      <c r="A135" s="126" t="s">
        <v>436</v>
      </c>
      <c r="B135" s="127" t="s">
        <v>359</v>
      </c>
      <c r="C135" s="127" t="s">
        <v>600</v>
      </c>
      <c r="D135" s="249">
        <v>388744.29</v>
      </c>
    </row>
    <row r="136" spans="1:4" ht="12.75" customHeight="1">
      <c r="A136" s="126" t="s">
        <v>437</v>
      </c>
      <c r="B136" s="127" t="s">
        <v>362</v>
      </c>
      <c r="C136" s="127" t="s">
        <v>600</v>
      </c>
      <c r="D136" s="249">
        <v>329024.04</v>
      </c>
    </row>
    <row r="137" spans="1:4" ht="25.5">
      <c r="A137" s="126" t="s">
        <v>438</v>
      </c>
      <c r="B137" s="130" t="s">
        <v>364</v>
      </c>
      <c r="C137" s="127" t="s">
        <v>600</v>
      </c>
      <c r="D137" s="249">
        <v>102923.37</v>
      </c>
    </row>
    <row r="138" spans="1:4" ht="26.25" customHeight="1" thickBot="1">
      <c r="A138" s="170" t="s">
        <v>439</v>
      </c>
      <c r="B138" s="171" t="s">
        <v>366</v>
      </c>
      <c r="C138" s="172" t="s">
        <v>600</v>
      </c>
      <c r="D138" s="255">
        <v>0</v>
      </c>
    </row>
    <row r="139" spans="1:4" ht="12.75" customHeight="1">
      <c r="A139" s="292">
        <v>48</v>
      </c>
      <c r="B139" s="293" t="s">
        <v>334</v>
      </c>
      <c r="C139" s="293" t="s">
        <v>70</v>
      </c>
      <c r="D139" s="294">
        <v>2</v>
      </c>
    </row>
    <row r="140" spans="1:4" ht="12.75" customHeight="1">
      <c r="A140" s="295">
        <v>49</v>
      </c>
      <c r="B140" s="154" t="s">
        <v>335</v>
      </c>
      <c r="C140" s="154" t="s">
        <v>70</v>
      </c>
      <c r="D140" s="273">
        <v>2</v>
      </c>
    </row>
    <row r="141" spans="1:4" ht="12.75" customHeight="1">
      <c r="A141" s="295">
        <v>50</v>
      </c>
      <c r="B141" s="154" t="s">
        <v>336</v>
      </c>
      <c r="C141" s="154" t="s">
        <v>70</v>
      </c>
      <c r="D141" s="273">
        <v>0</v>
      </c>
    </row>
    <row r="142" spans="1:4" ht="15" customHeight="1" thickBot="1">
      <c r="A142" s="296">
        <v>51</v>
      </c>
      <c r="B142" s="275" t="s">
        <v>337</v>
      </c>
      <c r="C142" s="275" t="s">
        <v>600</v>
      </c>
      <c r="D142" s="276">
        <v>11567.06</v>
      </c>
    </row>
    <row r="143" spans="1:4" s="270" customFormat="1" ht="12.75" customHeight="1">
      <c r="A143" s="297" t="s">
        <v>440</v>
      </c>
      <c r="B143" s="298"/>
      <c r="C143" s="298"/>
      <c r="D143" s="299"/>
    </row>
    <row r="144" spans="1:4" ht="15" customHeight="1">
      <c r="A144" s="300">
        <v>52</v>
      </c>
      <c r="B144" s="180" t="s">
        <v>441</v>
      </c>
      <c r="C144" s="181" t="s">
        <v>70</v>
      </c>
      <c r="D144" s="301">
        <v>100</v>
      </c>
    </row>
    <row r="145" spans="1:4" ht="15">
      <c r="A145" s="300">
        <v>53</v>
      </c>
      <c r="B145" s="180" t="s">
        <v>442</v>
      </c>
      <c r="C145" s="181" t="s">
        <v>70</v>
      </c>
      <c r="D145" s="301">
        <v>25</v>
      </c>
    </row>
    <row r="146" spans="1:4" ht="27" customHeight="1" thickBot="1">
      <c r="A146" s="302">
        <v>54</v>
      </c>
      <c r="B146" s="303" t="s">
        <v>443</v>
      </c>
      <c r="C146" s="304" t="s">
        <v>600</v>
      </c>
      <c r="D146" s="305">
        <v>338403.34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6.421875" style="307" customWidth="1"/>
    <col min="2" max="2" width="60.140625" style="307" customWidth="1"/>
    <col min="3" max="3" width="19.7109375" style="307" customWidth="1"/>
    <col min="4" max="4" width="14.57421875" style="307" customWidth="1"/>
    <col min="5" max="5" width="0" style="308" hidden="1" customWidth="1"/>
    <col min="6" max="16384" width="9.140625" style="307" customWidth="1"/>
  </cols>
  <sheetData>
    <row r="1" ht="15.75">
      <c r="A1" s="306" t="s">
        <v>737</v>
      </c>
    </row>
    <row r="2" ht="16.5" thickBot="1">
      <c r="A2" s="306" t="s">
        <v>738</v>
      </c>
    </row>
    <row r="3" spans="1:4" ht="20.25" customHeight="1" thickBot="1">
      <c r="A3" s="602" t="s">
        <v>819</v>
      </c>
      <c r="B3" s="603"/>
      <c r="C3" s="603"/>
      <c r="D3" s="604"/>
    </row>
    <row r="4" spans="1:4" ht="36.75" customHeight="1">
      <c r="A4" s="309" t="s">
        <v>853</v>
      </c>
      <c r="B4" s="310" t="s">
        <v>107</v>
      </c>
      <c r="C4" s="310" t="s">
        <v>544</v>
      </c>
      <c r="D4" s="311" t="s">
        <v>109</v>
      </c>
    </row>
    <row r="5" spans="1:5" ht="15.75">
      <c r="A5" s="312" t="s">
        <v>814</v>
      </c>
      <c r="B5" s="313" t="s">
        <v>477</v>
      </c>
      <c r="C5" s="314" t="s">
        <v>478</v>
      </c>
      <c r="D5" s="315">
        <v>43190</v>
      </c>
      <c r="E5" s="308">
        <v>1</v>
      </c>
    </row>
    <row r="6" spans="1:5" ht="15.75">
      <c r="A6" s="312" t="s">
        <v>815</v>
      </c>
      <c r="B6" s="313" t="s">
        <v>740</v>
      </c>
      <c r="C6" s="314" t="s">
        <v>478</v>
      </c>
      <c r="D6" s="315">
        <v>42736</v>
      </c>
      <c r="E6" s="308">
        <v>2</v>
      </c>
    </row>
    <row r="7" spans="1:5" ht="16.5" thickBot="1">
      <c r="A7" s="316" t="s">
        <v>822</v>
      </c>
      <c r="B7" s="317" t="s">
        <v>742</v>
      </c>
      <c r="C7" s="318" t="s">
        <v>478</v>
      </c>
      <c r="D7" s="319">
        <v>43100</v>
      </c>
      <c r="E7" s="308">
        <v>3</v>
      </c>
    </row>
    <row r="8" spans="1:5" ht="27.75" customHeight="1">
      <c r="A8" s="320" t="s">
        <v>743</v>
      </c>
      <c r="B8" s="321"/>
      <c r="C8" s="321"/>
      <c r="D8" s="322"/>
      <c r="E8" s="323">
        <v>4</v>
      </c>
    </row>
    <row r="9" spans="1:5" ht="13.5">
      <c r="A9" s="324" t="s">
        <v>823</v>
      </c>
      <c r="B9" s="325" t="s">
        <v>744</v>
      </c>
      <c r="C9" s="326" t="s">
        <v>600</v>
      </c>
      <c r="D9" s="327">
        <v>2683.31</v>
      </c>
      <c r="E9" s="323">
        <v>5</v>
      </c>
    </row>
    <row r="10" spans="1:5" ht="13.5">
      <c r="A10" s="324" t="s">
        <v>486</v>
      </c>
      <c r="B10" s="325" t="s">
        <v>745</v>
      </c>
      <c r="C10" s="326" t="s">
        <v>600</v>
      </c>
      <c r="D10" s="327">
        <v>-69707.41</v>
      </c>
      <c r="E10" s="323">
        <v>6</v>
      </c>
    </row>
    <row r="11" spans="1:5" ht="13.5">
      <c r="A11" s="324" t="s">
        <v>487</v>
      </c>
      <c r="B11" s="325" t="s">
        <v>746</v>
      </c>
      <c r="C11" s="326" t="s">
        <v>600</v>
      </c>
      <c r="D11" s="327">
        <v>199250.93</v>
      </c>
      <c r="E11" s="323">
        <v>7</v>
      </c>
    </row>
    <row r="12" spans="1:5" ht="25.5">
      <c r="A12" s="324" t="s">
        <v>489</v>
      </c>
      <c r="B12" s="328" t="s">
        <v>747</v>
      </c>
      <c r="C12" s="325" t="s">
        <v>600</v>
      </c>
      <c r="D12" s="327">
        <v>674396.88</v>
      </c>
      <c r="E12" s="323">
        <v>8</v>
      </c>
    </row>
    <row r="13" spans="1:5" ht="13.5">
      <c r="A13" s="324" t="s">
        <v>491</v>
      </c>
      <c r="B13" s="325" t="s">
        <v>748</v>
      </c>
      <c r="C13" s="326" t="s">
        <v>600</v>
      </c>
      <c r="D13" s="327">
        <v>471487.25</v>
      </c>
      <c r="E13" s="323">
        <v>9</v>
      </c>
    </row>
    <row r="14" spans="1:5" ht="13.5">
      <c r="A14" s="324" t="s">
        <v>493</v>
      </c>
      <c r="B14" s="325" t="s">
        <v>749</v>
      </c>
      <c r="C14" s="326" t="s">
        <v>600</v>
      </c>
      <c r="D14" s="327">
        <v>118132.32</v>
      </c>
      <c r="E14" s="323">
        <v>10</v>
      </c>
    </row>
    <row r="15" spans="1:5" ht="12.75">
      <c r="A15" s="324" t="s">
        <v>495</v>
      </c>
      <c r="B15" s="325" t="s">
        <v>750</v>
      </c>
      <c r="C15" s="325" t="s">
        <v>600</v>
      </c>
      <c r="D15" s="327">
        <v>84777.31</v>
      </c>
      <c r="E15" s="323">
        <v>11</v>
      </c>
    </row>
    <row r="16" spans="1:5" ht="12.75">
      <c r="A16" s="324" t="s">
        <v>457</v>
      </c>
      <c r="B16" s="325" t="s">
        <v>458</v>
      </c>
      <c r="C16" s="325" t="s">
        <v>600</v>
      </c>
      <c r="D16" s="327">
        <v>8436.96</v>
      </c>
      <c r="E16" s="323" t="s">
        <v>459</v>
      </c>
    </row>
    <row r="17" spans="1:5" ht="12.75">
      <c r="A17" s="324" t="s">
        <v>460</v>
      </c>
      <c r="B17" s="325" t="s">
        <v>461</v>
      </c>
      <c r="C17" s="325" t="s">
        <v>600</v>
      </c>
      <c r="D17" s="327">
        <v>49735.06</v>
      </c>
      <c r="E17" s="323" t="s">
        <v>462</v>
      </c>
    </row>
    <row r="18" spans="1:5" ht="12.75">
      <c r="A18" s="324" t="s">
        <v>564</v>
      </c>
      <c r="B18" s="325" t="s">
        <v>751</v>
      </c>
      <c r="C18" s="325" t="s">
        <v>600</v>
      </c>
      <c r="D18" s="327">
        <v>662404.06</v>
      </c>
      <c r="E18" s="323">
        <v>12</v>
      </c>
    </row>
    <row r="19" spans="1:5" ht="12.75">
      <c r="A19" s="324" t="s">
        <v>499</v>
      </c>
      <c r="B19" s="325" t="s">
        <v>752</v>
      </c>
      <c r="C19" s="325" t="s">
        <v>600</v>
      </c>
      <c r="D19" s="327">
        <v>662404.06</v>
      </c>
      <c r="E19" s="323">
        <v>13</v>
      </c>
    </row>
    <row r="20" spans="1:5" ht="12.75">
      <c r="A20" s="324" t="s">
        <v>501</v>
      </c>
      <c r="B20" s="325" t="s">
        <v>753</v>
      </c>
      <c r="C20" s="325" t="s">
        <v>600</v>
      </c>
      <c r="D20" s="327">
        <v>0</v>
      </c>
      <c r="E20" s="323">
        <v>14</v>
      </c>
    </row>
    <row r="21" spans="1:5" ht="12.75">
      <c r="A21" s="324" t="s">
        <v>503</v>
      </c>
      <c r="B21" s="325" t="s">
        <v>754</v>
      </c>
      <c r="C21" s="325" t="s">
        <v>600</v>
      </c>
      <c r="D21" s="327">
        <v>0</v>
      </c>
      <c r="E21" s="323">
        <v>15</v>
      </c>
    </row>
    <row r="22" spans="1:5" ht="13.5">
      <c r="A22" s="324" t="s">
        <v>505</v>
      </c>
      <c r="B22" s="325" t="s">
        <v>755</v>
      </c>
      <c r="C22" s="326" t="s">
        <v>600</v>
      </c>
      <c r="D22" s="327">
        <v>0</v>
      </c>
      <c r="E22" s="323">
        <v>16</v>
      </c>
    </row>
    <row r="23" spans="1:5" ht="13.5">
      <c r="A23" s="324" t="s">
        <v>507</v>
      </c>
      <c r="B23" s="325" t="s">
        <v>756</v>
      </c>
      <c r="C23" s="326" t="s">
        <v>600</v>
      </c>
      <c r="D23" s="327">
        <v>0</v>
      </c>
      <c r="E23" s="323">
        <v>17</v>
      </c>
    </row>
    <row r="24" spans="1:5" ht="25.5">
      <c r="A24" s="324" t="s">
        <v>463</v>
      </c>
      <c r="B24" s="328" t="s">
        <v>464</v>
      </c>
      <c r="C24" s="325" t="s">
        <v>600</v>
      </c>
      <c r="D24" s="327">
        <v>7102.46</v>
      </c>
      <c r="E24" s="323" t="s">
        <v>465</v>
      </c>
    </row>
    <row r="25" spans="1:5" ht="25.5">
      <c r="A25" s="324" t="s">
        <v>466</v>
      </c>
      <c r="B25" s="328" t="s">
        <v>467</v>
      </c>
      <c r="C25" s="325" t="s">
        <v>600</v>
      </c>
      <c r="D25" s="327">
        <v>40529.74</v>
      </c>
      <c r="E25" s="323" t="s">
        <v>468</v>
      </c>
    </row>
    <row r="26" spans="1:5" ht="13.5">
      <c r="A26" s="324" t="s">
        <v>509</v>
      </c>
      <c r="B26" s="325" t="s">
        <v>757</v>
      </c>
      <c r="C26" s="326" t="s">
        <v>600</v>
      </c>
      <c r="D26" s="327">
        <v>665087.37</v>
      </c>
      <c r="E26" s="323">
        <v>18</v>
      </c>
    </row>
    <row r="27" spans="1:5" ht="12.75">
      <c r="A27" s="324" t="s">
        <v>512</v>
      </c>
      <c r="B27" s="325" t="s">
        <v>758</v>
      </c>
      <c r="C27" s="325" t="s">
        <v>600</v>
      </c>
      <c r="D27" s="327">
        <v>0</v>
      </c>
      <c r="E27" s="323">
        <v>19</v>
      </c>
    </row>
    <row r="28" spans="1:5" ht="12.75">
      <c r="A28" s="324" t="s">
        <v>514</v>
      </c>
      <c r="B28" s="325" t="s">
        <v>759</v>
      </c>
      <c r="C28" s="325" t="s">
        <v>600</v>
      </c>
      <c r="D28" s="327">
        <v>0</v>
      </c>
      <c r="E28" s="323">
        <v>20</v>
      </c>
    </row>
    <row r="29" spans="1:5" ht="13.5" thickBot="1">
      <c r="A29" s="329" t="s">
        <v>516</v>
      </c>
      <c r="B29" s="330" t="s">
        <v>760</v>
      </c>
      <c r="C29" s="330" t="s">
        <v>600</v>
      </c>
      <c r="D29" s="331">
        <v>208560.44</v>
      </c>
      <c r="E29" s="323">
        <v>21</v>
      </c>
    </row>
    <row r="30" spans="1:5" ht="34.5" customHeight="1">
      <c r="A30" s="612" t="s">
        <v>761</v>
      </c>
      <c r="B30" s="613"/>
      <c r="C30" s="613"/>
      <c r="D30" s="614"/>
      <c r="E30" s="323">
        <v>22</v>
      </c>
    </row>
    <row r="31" spans="1:5" ht="28.5" customHeight="1">
      <c r="A31" s="332" t="s">
        <v>762</v>
      </c>
      <c r="B31" s="594" t="s">
        <v>763</v>
      </c>
      <c r="C31" s="595"/>
      <c r="D31" s="596"/>
      <c r="E31" s="308">
        <v>23</v>
      </c>
    </row>
    <row r="32" spans="1:5" ht="12.75" customHeight="1">
      <c r="A32" s="333" t="s">
        <v>764</v>
      </c>
      <c r="B32" s="334" t="s">
        <v>765</v>
      </c>
      <c r="C32" s="325" t="s">
        <v>600</v>
      </c>
      <c r="D32" s="327">
        <v>25711.15</v>
      </c>
      <c r="E32" s="308">
        <v>24</v>
      </c>
    </row>
    <row r="33" spans="1:5" ht="29.25" customHeight="1">
      <c r="A33" s="333" t="s">
        <v>766</v>
      </c>
      <c r="B33" s="594" t="s">
        <v>767</v>
      </c>
      <c r="C33" s="595"/>
      <c r="D33" s="596"/>
      <c r="E33" s="308">
        <v>25</v>
      </c>
    </row>
    <row r="34" spans="1:5" ht="12.75">
      <c r="A34" s="333" t="s">
        <v>768</v>
      </c>
      <c r="B34" s="334" t="s">
        <v>765</v>
      </c>
      <c r="C34" s="325" t="s">
        <v>600</v>
      </c>
      <c r="D34" s="327">
        <v>149750.09</v>
      </c>
      <c r="E34" s="308">
        <v>26</v>
      </c>
    </row>
    <row r="35" spans="1:5" ht="17.25" customHeight="1">
      <c r="A35" s="333" t="s">
        <v>769</v>
      </c>
      <c r="B35" s="594" t="s">
        <v>770</v>
      </c>
      <c r="C35" s="595"/>
      <c r="D35" s="596"/>
      <c r="E35" s="308">
        <v>27</v>
      </c>
    </row>
    <row r="36" spans="1:5" ht="12.75">
      <c r="A36" s="333" t="s">
        <v>771</v>
      </c>
      <c r="B36" s="334" t="s">
        <v>765</v>
      </c>
      <c r="C36" s="325" t="s">
        <v>600</v>
      </c>
      <c r="D36" s="327">
        <v>296025.6960000001</v>
      </c>
      <c r="E36" s="308">
        <v>28</v>
      </c>
    </row>
    <row r="37" spans="1:5" ht="16.5" customHeight="1">
      <c r="A37" s="333" t="s">
        <v>772</v>
      </c>
      <c r="B37" s="594" t="s">
        <v>773</v>
      </c>
      <c r="C37" s="595"/>
      <c r="D37" s="596"/>
      <c r="E37" s="308">
        <v>29</v>
      </c>
    </row>
    <row r="38" spans="1:5" ht="12.75">
      <c r="A38" s="333" t="s">
        <v>774</v>
      </c>
      <c r="B38" s="334" t="s">
        <v>765</v>
      </c>
      <c r="C38" s="325" t="s">
        <v>600</v>
      </c>
      <c r="D38" s="327">
        <v>84777.31</v>
      </c>
      <c r="E38" s="308">
        <v>30</v>
      </c>
    </row>
    <row r="39" spans="1:5" ht="16.5" customHeight="1">
      <c r="A39" s="333" t="s">
        <v>775</v>
      </c>
      <c r="B39" s="594" t="s">
        <v>776</v>
      </c>
      <c r="C39" s="595"/>
      <c r="D39" s="596"/>
      <c r="E39" s="308">
        <v>31</v>
      </c>
    </row>
    <row r="40" spans="1:5" ht="13.5" thickBot="1">
      <c r="A40" s="335" t="s">
        <v>777</v>
      </c>
      <c r="B40" s="336" t="s">
        <v>765</v>
      </c>
      <c r="C40" s="337" t="s">
        <v>600</v>
      </c>
      <c r="D40" s="338">
        <v>13564.74</v>
      </c>
      <c r="E40" s="308">
        <v>32</v>
      </c>
    </row>
    <row r="41" spans="1:5" ht="13.5" thickBot="1">
      <c r="A41" s="597" t="s">
        <v>778</v>
      </c>
      <c r="B41" s="598"/>
      <c r="C41" s="598"/>
      <c r="D41" s="599"/>
      <c r="E41" s="308">
        <v>33</v>
      </c>
    </row>
    <row r="42" spans="1:5" ht="12.75">
      <c r="A42" s="339">
        <v>1</v>
      </c>
      <c r="B42" s="340" t="s">
        <v>779</v>
      </c>
      <c r="C42" s="341" t="s">
        <v>318</v>
      </c>
      <c r="D42" s="342"/>
      <c r="E42" s="308">
        <v>34</v>
      </c>
    </row>
    <row r="43" spans="1:5" ht="12.75">
      <c r="A43" s="343"/>
      <c r="B43" s="344" t="s">
        <v>319</v>
      </c>
      <c r="C43" s="345" t="s">
        <v>320</v>
      </c>
      <c r="D43" s="346" t="s">
        <v>231</v>
      </c>
      <c r="E43" s="308">
        <v>35</v>
      </c>
    </row>
    <row r="44" spans="1:5" ht="12.75">
      <c r="A44" s="343"/>
      <c r="B44" s="344" t="s">
        <v>321</v>
      </c>
      <c r="C44" s="345" t="s">
        <v>320</v>
      </c>
      <c r="D44" s="346" t="s">
        <v>322</v>
      </c>
      <c r="E44" s="308">
        <v>36</v>
      </c>
    </row>
    <row r="45" spans="1:5" ht="13.5" thickBot="1">
      <c r="A45" s="347"/>
      <c r="B45" s="348" t="s">
        <v>323</v>
      </c>
      <c r="C45" s="349" t="s">
        <v>600</v>
      </c>
      <c r="D45" s="350">
        <v>1.86</v>
      </c>
      <c r="E45" s="308">
        <v>37</v>
      </c>
    </row>
    <row r="46" spans="1:5" ht="12.75">
      <c r="A46" s="339">
        <v>2</v>
      </c>
      <c r="B46" s="340" t="s">
        <v>779</v>
      </c>
      <c r="C46" s="341" t="s">
        <v>324</v>
      </c>
      <c r="D46" s="342"/>
      <c r="E46" s="308">
        <v>38</v>
      </c>
    </row>
    <row r="47" spans="1:5" ht="12.75">
      <c r="A47" s="343"/>
      <c r="B47" s="344" t="s">
        <v>319</v>
      </c>
      <c r="C47" s="345" t="s">
        <v>320</v>
      </c>
      <c r="D47" s="346" t="s">
        <v>317</v>
      </c>
      <c r="E47" s="308">
        <v>39</v>
      </c>
    </row>
    <row r="48" spans="1:5" ht="12.75">
      <c r="A48" s="343"/>
      <c r="B48" s="344" t="s">
        <v>321</v>
      </c>
      <c r="C48" s="345" t="s">
        <v>320</v>
      </c>
      <c r="D48" s="346" t="s">
        <v>322</v>
      </c>
      <c r="E48" s="308">
        <v>40</v>
      </c>
    </row>
    <row r="49" spans="1:5" ht="13.5" thickBot="1">
      <c r="A49" s="347"/>
      <c r="B49" s="348" t="s">
        <v>323</v>
      </c>
      <c r="C49" s="349" t="s">
        <v>600</v>
      </c>
      <c r="D49" s="350">
        <v>1.3</v>
      </c>
      <c r="E49" s="308">
        <v>41</v>
      </c>
    </row>
    <row r="50" spans="1:5" ht="12.75">
      <c r="A50" s="339">
        <v>3</v>
      </c>
      <c r="B50" s="340" t="s">
        <v>779</v>
      </c>
      <c r="C50" s="341" t="s">
        <v>326</v>
      </c>
      <c r="D50" s="342"/>
      <c r="E50" s="308">
        <v>42</v>
      </c>
    </row>
    <row r="51" spans="1:5" ht="12.75">
      <c r="A51" s="343"/>
      <c r="B51" s="344" t="s">
        <v>319</v>
      </c>
      <c r="C51" s="345" t="s">
        <v>320</v>
      </c>
      <c r="D51" s="346" t="s">
        <v>325</v>
      </c>
      <c r="E51" s="308">
        <v>43</v>
      </c>
    </row>
    <row r="52" spans="1:5" ht="12.75">
      <c r="A52" s="343"/>
      <c r="B52" s="344" t="s">
        <v>321</v>
      </c>
      <c r="C52" s="345" t="s">
        <v>320</v>
      </c>
      <c r="D52" s="346" t="s">
        <v>322</v>
      </c>
      <c r="E52" s="308">
        <v>44</v>
      </c>
    </row>
    <row r="53" spans="1:5" ht="13.5" thickBot="1">
      <c r="A53" s="347"/>
      <c r="B53" s="348" t="s">
        <v>323</v>
      </c>
      <c r="C53" s="349" t="s">
        <v>600</v>
      </c>
      <c r="D53" s="350">
        <v>4.2</v>
      </c>
      <c r="E53" s="308">
        <v>45</v>
      </c>
    </row>
    <row r="54" spans="1:5" ht="12.75">
      <c r="A54" s="339">
        <v>4</v>
      </c>
      <c r="B54" s="340" t="s">
        <v>779</v>
      </c>
      <c r="C54" s="341" t="s">
        <v>327</v>
      </c>
      <c r="D54" s="342"/>
      <c r="E54" s="308">
        <v>46</v>
      </c>
    </row>
    <row r="55" spans="1:5" ht="12.75">
      <c r="A55" s="343"/>
      <c r="B55" s="344" t="s">
        <v>319</v>
      </c>
      <c r="C55" s="345" t="s">
        <v>320</v>
      </c>
      <c r="D55" s="346" t="s">
        <v>237</v>
      </c>
      <c r="E55" s="308">
        <v>47</v>
      </c>
    </row>
    <row r="56" spans="1:5" ht="12.75">
      <c r="A56" s="343"/>
      <c r="B56" s="344" t="s">
        <v>321</v>
      </c>
      <c r="C56" s="345" t="s">
        <v>320</v>
      </c>
      <c r="D56" s="346" t="s">
        <v>322</v>
      </c>
      <c r="E56" s="308">
        <v>48</v>
      </c>
    </row>
    <row r="57" spans="1:5" ht="13.5" thickBot="1">
      <c r="A57" s="347"/>
      <c r="B57" s="348" t="s">
        <v>323</v>
      </c>
      <c r="C57" s="349" t="s">
        <v>600</v>
      </c>
      <c r="D57" s="350">
        <v>1</v>
      </c>
      <c r="E57" s="308">
        <v>49</v>
      </c>
    </row>
    <row r="58" spans="1:5" ht="26.25" customHeight="1">
      <c r="A58" s="339">
        <v>5</v>
      </c>
      <c r="B58" s="340" t="s">
        <v>779</v>
      </c>
      <c r="C58" s="586" t="s">
        <v>328</v>
      </c>
      <c r="D58" s="587"/>
      <c r="E58" s="308">
        <v>50</v>
      </c>
    </row>
    <row r="59" spans="1:5" ht="12.75">
      <c r="A59" s="343"/>
      <c r="B59" s="344" t="s">
        <v>319</v>
      </c>
      <c r="C59" s="345" t="s">
        <v>320</v>
      </c>
      <c r="D59" s="346" t="s">
        <v>329</v>
      </c>
      <c r="E59" s="308">
        <v>51</v>
      </c>
    </row>
    <row r="60" spans="1:5" ht="12.75">
      <c r="A60" s="343"/>
      <c r="B60" s="344" t="s">
        <v>321</v>
      </c>
      <c r="C60" s="345" t="s">
        <v>320</v>
      </c>
      <c r="D60" s="346" t="s">
        <v>322</v>
      </c>
      <c r="E60" s="308">
        <v>52</v>
      </c>
    </row>
    <row r="61" spans="1:5" ht="13.5" thickBot="1">
      <c r="A61" s="347"/>
      <c r="B61" s="348" t="s">
        <v>323</v>
      </c>
      <c r="C61" s="349" t="s">
        <v>600</v>
      </c>
      <c r="D61" s="350">
        <v>0.74</v>
      </c>
      <c r="E61" s="308">
        <v>53</v>
      </c>
    </row>
    <row r="62" spans="1:5" ht="64.5" customHeight="1">
      <c r="A62" s="339">
        <v>6</v>
      </c>
      <c r="B62" s="340" t="s">
        <v>779</v>
      </c>
      <c r="C62" s="586" t="s">
        <v>767</v>
      </c>
      <c r="D62" s="587"/>
      <c r="E62" s="308">
        <v>54</v>
      </c>
    </row>
    <row r="63" spans="1:5" ht="12.75">
      <c r="A63" s="343"/>
      <c r="B63" s="344" t="s">
        <v>319</v>
      </c>
      <c r="C63" s="345" t="s">
        <v>320</v>
      </c>
      <c r="D63" s="346" t="s">
        <v>331</v>
      </c>
      <c r="E63" s="308">
        <v>55</v>
      </c>
    </row>
    <row r="64" spans="1:5" ht="12.75">
      <c r="A64" s="343"/>
      <c r="B64" s="344" t="s">
        <v>321</v>
      </c>
      <c r="C64" s="345" t="s">
        <v>320</v>
      </c>
      <c r="D64" s="346" t="s">
        <v>322</v>
      </c>
      <c r="E64" s="308">
        <v>56</v>
      </c>
    </row>
    <row r="65" spans="1:5" ht="13.5" thickBot="1">
      <c r="A65" s="347"/>
      <c r="B65" s="348" t="s">
        <v>323</v>
      </c>
      <c r="C65" s="349" t="s">
        <v>600</v>
      </c>
      <c r="D65" s="350">
        <v>4.31</v>
      </c>
      <c r="E65" s="308">
        <v>57</v>
      </c>
    </row>
    <row r="66" spans="1:5" ht="54.75" customHeight="1">
      <c r="A66" s="339">
        <v>7</v>
      </c>
      <c r="B66" s="340" t="s">
        <v>779</v>
      </c>
      <c r="C66" s="586" t="s">
        <v>773</v>
      </c>
      <c r="D66" s="587"/>
      <c r="E66" s="308">
        <v>58</v>
      </c>
    </row>
    <row r="67" spans="1:5" ht="12.75">
      <c r="A67" s="343"/>
      <c r="B67" s="344" t="s">
        <v>319</v>
      </c>
      <c r="C67" s="345" t="s">
        <v>320</v>
      </c>
      <c r="D67" s="346" t="s">
        <v>231</v>
      </c>
      <c r="E67" s="308">
        <v>59</v>
      </c>
    </row>
    <row r="68" spans="1:5" ht="12.75">
      <c r="A68" s="343"/>
      <c r="B68" s="344" t="s">
        <v>321</v>
      </c>
      <c r="C68" s="345" t="s">
        <v>320</v>
      </c>
      <c r="D68" s="346" t="s">
        <v>322</v>
      </c>
      <c r="E68" s="308">
        <v>60</v>
      </c>
    </row>
    <row r="69" spans="1:5" ht="13.5" thickBot="1">
      <c r="A69" s="347"/>
      <c r="B69" s="348" t="s">
        <v>323</v>
      </c>
      <c r="C69" s="349" t="s">
        <v>600</v>
      </c>
      <c r="D69" s="350">
        <v>2.44</v>
      </c>
      <c r="E69" s="308">
        <v>61</v>
      </c>
    </row>
    <row r="70" spans="1:5" ht="27" customHeight="1">
      <c r="A70" s="339">
        <v>8</v>
      </c>
      <c r="B70" s="340" t="s">
        <v>779</v>
      </c>
      <c r="C70" s="586" t="s">
        <v>332</v>
      </c>
      <c r="D70" s="587"/>
      <c r="E70" s="308">
        <v>62</v>
      </c>
    </row>
    <row r="71" spans="1:5" ht="12.75">
      <c r="A71" s="343"/>
      <c r="B71" s="344" t="s">
        <v>319</v>
      </c>
      <c r="C71" s="590" t="s">
        <v>448</v>
      </c>
      <c r="D71" s="591"/>
      <c r="E71" s="308">
        <v>63</v>
      </c>
    </row>
    <row r="72" spans="1:5" ht="12.75">
      <c r="A72" s="343"/>
      <c r="B72" s="344" t="s">
        <v>321</v>
      </c>
      <c r="C72" s="592" t="s">
        <v>469</v>
      </c>
      <c r="D72" s="593"/>
      <c r="E72" s="308">
        <v>64</v>
      </c>
    </row>
    <row r="73" spans="1:5" ht="13.5" thickBot="1">
      <c r="A73" s="347"/>
      <c r="B73" s="348" t="s">
        <v>323</v>
      </c>
      <c r="C73" s="349" t="s">
        <v>600</v>
      </c>
      <c r="D73" s="350">
        <v>13564.74</v>
      </c>
      <c r="E73" s="308">
        <v>65</v>
      </c>
    </row>
    <row r="74" spans="1:5" ht="29.25" customHeight="1">
      <c r="A74" s="339">
        <v>9</v>
      </c>
      <c r="B74" s="340" t="s">
        <v>779</v>
      </c>
      <c r="C74" s="586" t="s">
        <v>816</v>
      </c>
      <c r="D74" s="587"/>
      <c r="E74" s="308">
        <v>66</v>
      </c>
    </row>
    <row r="75" spans="1:5" ht="12.75">
      <c r="A75" s="343"/>
      <c r="B75" s="344" t="s">
        <v>319</v>
      </c>
      <c r="C75" s="345" t="s">
        <v>320</v>
      </c>
      <c r="D75" s="346" t="s">
        <v>237</v>
      </c>
      <c r="E75" s="308">
        <v>67</v>
      </c>
    </row>
    <row r="76" spans="1:5" ht="12.75">
      <c r="A76" s="343"/>
      <c r="B76" s="344" t="s">
        <v>321</v>
      </c>
      <c r="C76" s="345" t="s">
        <v>320</v>
      </c>
      <c r="D76" s="346" t="s">
        <v>322</v>
      </c>
      <c r="E76" s="308">
        <v>68</v>
      </c>
    </row>
    <row r="77" spans="1:5" ht="13.5" thickBot="1">
      <c r="A77" s="347"/>
      <c r="B77" s="348" t="s">
        <v>323</v>
      </c>
      <c r="C77" s="349" t="s">
        <v>600</v>
      </c>
      <c r="D77" s="350">
        <v>0</v>
      </c>
      <c r="E77" s="308">
        <v>69</v>
      </c>
    </row>
    <row r="78" spans="1:5" ht="30" customHeight="1">
      <c r="A78" s="339">
        <v>10</v>
      </c>
      <c r="B78" s="340" t="s">
        <v>779</v>
      </c>
      <c r="C78" s="586" t="s">
        <v>470</v>
      </c>
      <c r="D78" s="587"/>
      <c r="E78" s="308">
        <v>70</v>
      </c>
    </row>
    <row r="79" spans="1:5" ht="12.75">
      <c r="A79" s="343"/>
      <c r="B79" s="344" t="s">
        <v>319</v>
      </c>
      <c r="C79" s="588" t="s">
        <v>231</v>
      </c>
      <c r="D79" s="589"/>
      <c r="E79" s="308">
        <v>71</v>
      </c>
    </row>
    <row r="80" spans="1:5" ht="12.75">
      <c r="A80" s="343"/>
      <c r="B80" s="344" t="s">
        <v>321</v>
      </c>
      <c r="C80" s="592" t="s">
        <v>471</v>
      </c>
      <c r="D80" s="593"/>
      <c r="E80" s="308">
        <v>72</v>
      </c>
    </row>
    <row r="81" spans="1:5" ht="13.5" thickBot="1">
      <c r="A81" s="347"/>
      <c r="B81" s="348" t="s">
        <v>323</v>
      </c>
      <c r="C81" s="349" t="s">
        <v>600</v>
      </c>
      <c r="D81" s="350">
        <v>8436.96</v>
      </c>
      <c r="E81" s="308">
        <v>73</v>
      </c>
    </row>
    <row r="82" spans="1:5" ht="25.5" customHeight="1">
      <c r="A82" s="339">
        <v>11</v>
      </c>
      <c r="B82" s="340" t="s">
        <v>779</v>
      </c>
      <c r="C82" s="586" t="s">
        <v>472</v>
      </c>
      <c r="D82" s="587"/>
      <c r="E82" s="308" t="s">
        <v>473</v>
      </c>
    </row>
    <row r="83" spans="1:5" ht="12.75">
      <c r="A83" s="343"/>
      <c r="B83" s="344" t="s">
        <v>319</v>
      </c>
      <c r="C83" s="588" t="s">
        <v>231</v>
      </c>
      <c r="D83" s="589"/>
      <c r="E83" s="308" t="s">
        <v>474</v>
      </c>
    </row>
    <row r="84" spans="1:5" ht="12.75">
      <c r="A84" s="343"/>
      <c r="B84" s="344" t="s">
        <v>321</v>
      </c>
      <c r="C84" s="592" t="s">
        <v>471</v>
      </c>
      <c r="D84" s="593"/>
      <c r="E84" s="308" t="s">
        <v>475</v>
      </c>
    </row>
    <row r="85" spans="1:5" ht="13.5" thickBot="1">
      <c r="A85" s="347"/>
      <c r="B85" s="348" t="s">
        <v>323</v>
      </c>
      <c r="C85" s="349" t="s">
        <v>600</v>
      </c>
      <c r="D85" s="350">
        <v>47605.79</v>
      </c>
      <c r="E85" s="308" t="s">
        <v>476</v>
      </c>
    </row>
    <row r="86" spans="1:5" ht="41.25" customHeight="1">
      <c r="A86" s="339">
        <v>12</v>
      </c>
      <c r="B86" s="340" t="s">
        <v>779</v>
      </c>
      <c r="C86" s="586" t="s">
        <v>818</v>
      </c>
      <c r="D86" s="587"/>
      <c r="E86" s="308">
        <v>74</v>
      </c>
    </row>
    <row r="87" spans="1:5" ht="12.75">
      <c r="A87" s="343"/>
      <c r="B87" s="344" t="s">
        <v>319</v>
      </c>
      <c r="C87" s="345" t="s">
        <v>320</v>
      </c>
      <c r="D87" s="346" t="s">
        <v>231</v>
      </c>
      <c r="E87" s="308">
        <v>75</v>
      </c>
    </row>
    <row r="88" spans="1:5" ht="12.75">
      <c r="A88" s="343"/>
      <c r="B88" s="344" t="s">
        <v>321</v>
      </c>
      <c r="C88" s="345" t="s">
        <v>320</v>
      </c>
      <c r="D88" s="346" t="s">
        <v>322</v>
      </c>
      <c r="E88" s="308">
        <v>76</v>
      </c>
    </row>
    <row r="89" spans="1:5" ht="13.5" thickBot="1">
      <c r="A89" s="347"/>
      <c r="B89" s="348" t="s">
        <v>323</v>
      </c>
      <c r="C89" s="349" t="s">
        <v>600</v>
      </c>
      <c r="D89" s="350">
        <v>0.16</v>
      </c>
      <c r="E89" s="308">
        <v>77</v>
      </c>
    </row>
    <row r="90" spans="1:5" s="356" customFormat="1" ht="12.75">
      <c r="A90" s="351" t="s">
        <v>333</v>
      </c>
      <c r="B90" s="352"/>
      <c r="C90" s="353"/>
      <c r="D90" s="354"/>
      <c r="E90" s="355">
        <v>78</v>
      </c>
    </row>
    <row r="91" spans="1:5" ht="12.75">
      <c r="A91" s="357">
        <v>27</v>
      </c>
      <c r="B91" s="358" t="s">
        <v>334</v>
      </c>
      <c r="C91" s="359" t="s">
        <v>70</v>
      </c>
      <c r="D91" s="360">
        <v>9</v>
      </c>
      <c r="E91" s="308">
        <v>79</v>
      </c>
    </row>
    <row r="92" spans="1:5" ht="12.75">
      <c r="A92" s="357">
        <v>28</v>
      </c>
      <c r="B92" s="358" t="s">
        <v>335</v>
      </c>
      <c r="C92" s="359" t="s">
        <v>70</v>
      </c>
      <c r="D92" s="360">
        <v>9</v>
      </c>
      <c r="E92" s="308">
        <v>80</v>
      </c>
    </row>
    <row r="93" spans="1:5" ht="12.75">
      <c r="A93" s="357">
        <v>29</v>
      </c>
      <c r="B93" s="358" t="s">
        <v>336</v>
      </c>
      <c r="C93" s="359" t="s">
        <v>70</v>
      </c>
      <c r="D93" s="360">
        <v>0</v>
      </c>
      <c r="E93" s="308">
        <v>81</v>
      </c>
    </row>
    <row r="94" spans="1:5" ht="13.5" thickBot="1">
      <c r="A94" s="357">
        <v>30</v>
      </c>
      <c r="B94" s="361" t="s">
        <v>337</v>
      </c>
      <c r="C94" s="362" t="s">
        <v>600</v>
      </c>
      <c r="D94" s="363">
        <v>0</v>
      </c>
      <c r="E94" s="308">
        <v>82</v>
      </c>
    </row>
    <row r="95" spans="1:5" s="356" customFormat="1" ht="17.25" customHeight="1">
      <c r="A95" s="605" t="s">
        <v>338</v>
      </c>
      <c r="B95" s="606"/>
      <c r="C95" s="606"/>
      <c r="D95" s="607"/>
      <c r="E95" s="355">
        <v>83</v>
      </c>
    </row>
    <row r="96" spans="1:5" ht="25.5">
      <c r="A96" s="364">
        <v>31</v>
      </c>
      <c r="B96" s="365" t="s">
        <v>339</v>
      </c>
      <c r="C96" s="366" t="s">
        <v>600</v>
      </c>
      <c r="D96" s="367">
        <v>774747.49</v>
      </c>
      <c r="E96" s="308">
        <v>84</v>
      </c>
    </row>
    <row r="97" spans="1:5" ht="12.75">
      <c r="A97" s="364">
        <v>32</v>
      </c>
      <c r="B97" s="366" t="s">
        <v>340</v>
      </c>
      <c r="C97" s="366" t="s">
        <v>600</v>
      </c>
      <c r="D97" s="367">
        <v>1691.09</v>
      </c>
      <c r="E97" s="308">
        <v>85</v>
      </c>
    </row>
    <row r="98" spans="1:5" ht="12.75">
      <c r="A98" s="364">
        <v>33</v>
      </c>
      <c r="B98" s="366" t="s">
        <v>341</v>
      </c>
      <c r="C98" s="366" t="s">
        <v>600</v>
      </c>
      <c r="D98" s="367">
        <v>776438.58</v>
      </c>
      <c r="E98" s="308">
        <v>86</v>
      </c>
    </row>
    <row r="99" spans="1:5" ht="12.75" customHeight="1">
      <c r="A99" s="364">
        <v>34</v>
      </c>
      <c r="B99" s="365" t="s">
        <v>342</v>
      </c>
      <c r="C99" s="366" t="s">
        <v>600</v>
      </c>
      <c r="D99" s="367">
        <v>730632.77</v>
      </c>
      <c r="E99" s="308">
        <v>87</v>
      </c>
    </row>
    <row r="100" spans="1:5" ht="12.75" customHeight="1">
      <c r="A100" s="364">
        <v>35</v>
      </c>
      <c r="B100" s="366" t="s">
        <v>343</v>
      </c>
      <c r="C100" s="366" t="s">
        <v>600</v>
      </c>
      <c r="D100" s="367">
        <v>7168.47</v>
      </c>
      <c r="E100" s="308">
        <v>88</v>
      </c>
    </row>
    <row r="101" spans="1:5" ht="13.5" thickBot="1">
      <c r="A101" s="368">
        <v>36</v>
      </c>
      <c r="B101" s="369" t="s">
        <v>344</v>
      </c>
      <c r="C101" s="369" t="s">
        <v>600</v>
      </c>
      <c r="D101" s="370">
        <v>737801.24</v>
      </c>
      <c r="E101" s="308">
        <v>89</v>
      </c>
    </row>
    <row r="102" spans="1:5" s="356" customFormat="1" ht="29.25" customHeight="1">
      <c r="A102" s="371" t="s">
        <v>345</v>
      </c>
      <c r="B102" s="372"/>
      <c r="C102" s="373"/>
      <c r="D102" s="374"/>
      <c r="E102" s="355">
        <v>90</v>
      </c>
    </row>
    <row r="103" spans="1:5" s="356" customFormat="1" ht="18.75">
      <c r="A103" s="375" t="s">
        <v>346</v>
      </c>
      <c r="B103" s="376" t="s">
        <v>595</v>
      </c>
      <c r="C103" s="608" t="s">
        <v>347</v>
      </c>
      <c r="D103" s="609"/>
      <c r="E103" s="355">
        <v>91</v>
      </c>
    </row>
    <row r="104" spans="1:5" s="356" customFormat="1" ht="15" customHeight="1">
      <c r="A104" s="375" t="s">
        <v>348</v>
      </c>
      <c r="B104" s="376" t="s">
        <v>731</v>
      </c>
      <c r="C104" s="325" t="s">
        <v>478</v>
      </c>
      <c r="D104" s="377" t="s">
        <v>445</v>
      </c>
      <c r="E104" s="355">
        <v>92</v>
      </c>
    </row>
    <row r="105" spans="1:5" ht="15" customHeight="1">
      <c r="A105" s="375" t="s">
        <v>349</v>
      </c>
      <c r="B105" s="378" t="s">
        <v>350</v>
      </c>
      <c r="C105" s="325" t="s">
        <v>351</v>
      </c>
      <c r="D105" s="327">
        <v>799</v>
      </c>
      <c r="E105" s="308">
        <v>93</v>
      </c>
    </row>
    <row r="106" spans="1:5" ht="15" customHeight="1">
      <c r="A106" s="375" t="s">
        <v>352</v>
      </c>
      <c r="B106" s="378" t="s">
        <v>746</v>
      </c>
      <c r="C106" s="325" t="s">
        <v>600</v>
      </c>
      <c r="D106" s="327">
        <v>537133.13</v>
      </c>
      <c r="E106" s="308">
        <v>94</v>
      </c>
    </row>
    <row r="107" spans="1:5" ht="15" customHeight="1">
      <c r="A107" s="375" t="s">
        <v>353</v>
      </c>
      <c r="B107" s="378" t="s">
        <v>354</v>
      </c>
      <c r="C107" s="325" t="s">
        <v>600</v>
      </c>
      <c r="D107" s="327">
        <v>1394573.05</v>
      </c>
      <c r="E107" s="308">
        <v>95</v>
      </c>
    </row>
    <row r="108" spans="1:5" ht="15" customHeight="1">
      <c r="A108" s="375" t="s">
        <v>355</v>
      </c>
      <c r="B108" s="378" t="s">
        <v>356</v>
      </c>
      <c r="C108" s="325" t="s">
        <v>600</v>
      </c>
      <c r="D108" s="327">
        <v>1462655.12</v>
      </c>
      <c r="E108" s="308">
        <v>96</v>
      </c>
    </row>
    <row r="109" spans="1:5" ht="15" customHeight="1">
      <c r="A109" s="375" t="s">
        <v>357</v>
      </c>
      <c r="B109" s="378" t="s">
        <v>760</v>
      </c>
      <c r="C109" s="325" t="s">
        <v>600</v>
      </c>
      <c r="D109" s="327">
        <v>469051.06</v>
      </c>
      <c r="E109" s="308">
        <v>97</v>
      </c>
    </row>
    <row r="110" spans="1:5" ht="15" customHeight="1">
      <c r="A110" s="375" t="s">
        <v>358</v>
      </c>
      <c r="B110" s="378" t="s">
        <v>359</v>
      </c>
      <c r="C110" s="325" t="s">
        <v>600</v>
      </c>
      <c r="D110" s="327">
        <v>1394542.6</v>
      </c>
      <c r="E110" s="308">
        <v>98</v>
      </c>
    </row>
    <row r="111" spans="1:5" ht="15" customHeight="1">
      <c r="A111" s="375" t="s">
        <v>361</v>
      </c>
      <c r="B111" s="378" t="s">
        <v>362</v>
      </c>
      <c r="C111" s="325" t="s">
        <v>600</v>
      </c>
      <c r="D111" s="327">
        <v>1536419.9</v>
      </c>
      <c r="E111" s="308">
        <v>99</v>
      </c>
    </row>
    <row r="112" spans="1:5" ht="15" customHeight="1">
      <c r="A112" s="375" t="s">
        <v>363</v>
      </c>
      <c r="B112" s="379" t="s">
        <v>364</v>
      </c>
      <c r="C112" s="325" t="s">
        <v>600</v>
      </c>
      <c r="D112" s="327">
        <v>252004.71</v>
      </c>
      <c r="E112" s="308">
        <v>100</v>
      </c>
    </row>
    <row r="113" spans="1:5" ht="15" customHeight="1" thickBot="1">
      <c r="A113" s="335" t="s">
        <v>365</v>
      </c>
      <c r="B113" s="380" t="s">
        <v>366</v>
      </c>
      <c r="C113" s="337" t="s">
        <v>600</v>
      </c>
      <c r="D113" s="338">
        <v>5304.38</v>
      </c>
      <c r="E113" s="308">
        <v>101</v>
      </c>
    </row>
    <row r="114" spans="1:5" s="356" customFormat="1" ht="18.75">
      <c r="A114" s="381" t="s">
        <v>367</v>
      </c>
      <c r="B114" s="382" t="s">
        <v>595</v>
      </c>
      <c r="C114" s="610" t="s">
        <v>845</v>
      </c>
      <c r="D114" s="611"/>
      <c r="E114" s="355">
        <v>102</v>
      </c>
    </row>
    <row r="115" spans="1:5" s="356" customFormat="1" ht="15" customHeight="1">
      <c r="A115" s="324" t="s">
        <v>368</v>
      </c>
      <c r="B115" s="326" t="s">
        <v>731</v>
      </c>
      <c r="C115" s="325" t="s">
        <v>478</v>
      </c>
      <c r="D115" s="377" t="s">
        <v>369</v>
      </c>
      <c r="E115" s="355">
        <v>103</v>
      </c>
    </row>
    <row r="116" spans="1:5" ht="15" customHeight="1">
      <c r="A116" s="324" t="s">
        <v>370</v>
      </c>
      <c r="B116" s="325" t="s">
        <v>350</v>
      </c>
      <c r="C116" s="325" t="s">
        <v>351</v>
      </c>
      <c r="D116" s="327">
        <v>6705</v>
      </c>
      <c r="E116" s="308">
        <v>104</v>
      </c>
    </row>
    <row r="117" spans="1:5" ht="15" customHeight="1">
      <c r="A117" s="324" t="s">
        <v>371</v>
      </c>
      <c r="B117" s="325" t="s">
        <v>746</v>
      </c>
      <c r="C117" s="325" t="s">
        <v>600</v>
      </c>
      <c r="D117" s="327">
        <v>105435.49</v>
      </c>
      <c r="E117" s="308">
        <v>105</v>
      </c>
    </row>
    <row r="118" spans="1:5" ht="15" customHeight="1">
      <c r="A118" s="324" t="s">
        <v>372</v>
      </c>
      <c r="B118" s="325" t="s">
        <v>354</v>
      </c>
      <c r="C118" s="325" t="s">
        <v>600</v>
      </c>
      <c r="D118" s="327">
        <v>211682.92</v>
      </c>
      <c r="E118" s="308">
        <v>106</v>
      </c>
    </row>
    <row r="119" spans="1:5" ht="15" customHeight="1">
      <c r="A119" s="324" t="s">
        <v>373</v>
      </c>
      <c r="B119" s="325" t="s">
        <v>356</v>
      </c>
      <c r="C119" s="325" t="s">
        <v>600</v>
      </c>
      <c r="D119" s="327">
        <v>215937.91</v>
      </c>
      <c r="E119" s="308">
        <v>107</v>
      </c>
    </row>
    <row r="120" spans="1:5" ht="15" customHeight="1">
      <c r="A120" s="324" t="s">
        <v>374</v>
      </c>
      <c r="B120" s="325" t="s">
        <v>760</v>
      </c>
      <c r="C120" s="325" t="s">
        <v>600</v>
      </c>
      <c r="D120" s="327">
        <v>101180.5</v>
      </c>
      <c r="E120" s="308">
        <v>108</v>
      </c>
    </row>
    <row r="121" spans="1:5" ht="15" customHeight="1">
      <c r="A121" s="324" t="s">
        <v>375</v>
      </c>
      <c r="B121" s="325" t="s">
        <v>359</v>
      </c>
      <c r="C121" s="325" t="s">
        <v>600</v>
      </c>
      <c r="D121" s="327">
        <v>218221.76</v>
      </c>
      <c r="E121" s="308">
        <v>109</v>
      </c>
    </row>
    <row r="122" spans="1:5" ht="15" customHeight="1">
      <c r="A122" s="324" t="s">
        <v>376</v>
      </c>
      <c r="B122" s="325" t="s">
        <v>362</v>
      </c>
      <c r="C122" s="325" t="s">
        <v>600</v>
      </c>
      <c r="D122" s="327">
        <v>232473.01</v>
      </c>
      <c r="E122" s="308">
        <v>110</v>
      </c>
    </row>
    <row r="123" spans="1:5" ht="15" customHeight="1">
      <c r="A123" s="324" t="s">
        <v>377</v>
      </c>
      <c r="B123" s="328" t="s">
        <v>364</v>
      </c>
      <c r="C123" s="325" t="s">
        <v>600</v>
      </c>
      <c r="D123" s="327">
        <v>27419.01</v>
      </c>
      <c r="E123" s="308">
        <v>111</v>
      </c>
    </row>
    <row r="124" spans="1:5" ht="26.25" thickBot="1">
      <c r="A124" s="383" t="s">
        <v>378</v>
      </c>
      <c r="B124" s="384" t="s">
        <v>366</v>
      </c>
      <c r="C124" s="337" t="s">
        <v>600</v>
      </c>
      <c r="D124" s="338">
        <v>0</v>
      </c>
      <c r="E124" s="308">
        <v>112</v>
      </c>
    </row>
    <row r="125" spans="1:5" s="356" customFormat="1" ht="18.75">
      <c r="A125" s="381" t="s">
        <v>379</v>
      </c>
      <c r="B125" s="382" t="s">
        <v>595</v>
      </c>
      <c r="C125" s="610" t="s">
        <v>824</v>
      </c>
      <c r="D125" s="611"/>
      <c r="E125" s="355">
        <v>113</v>
      </c>
    </row>
    <row r="126" spans="1:5" s="356" customFormat="1" ht="13.5">
      <c r="A126" s="324" t="s">
        <v>380</v>
      </c>
      <c r="B126" s="326" t="s">
        <v>731</v>
      </c>
      <c r="C126" s="325" t="s">
        <v>478</v>
      </c>
      <c r="D126" s="377" t="s">
        <v>369</v>
      </c>
      <c r="E126" s="355">
        <v>114</v>
      </c>
    </row>
    <row r="127" spans="1:5" ht="12.75">
      <c r="A127" s="324" t="s">
        <v>381</v>
      </c>
      <c r="B127" s="325" t="s">
        <v>350</v>
      </c>
      <c r="C127" s="325" t="s">
        <v>351</v>
      </c>
      <c r="D127" s="327">
        <v>6705</v>
      </c>
      <c r="E127" s="308">
        <v>115</v>
      </c>
    </row>
    <row r="128" spans="1:5" ht="12.75">
      <c r="A128" s="324" t="s">
        <v>382</v>
      </c>
      <c r="B128" s="325" t="s">
        <v>746</v>
      </c>
      <c r="C128" s="325" t="s">
        <v>600</v>
      </c>
      <c r="D128" s="327">
        <v>67438.08</v>
      </c>
      <c r="E128" s="308">
        <v>116</v>
      </c>
    </row>
    <row r="129" spans="1:5" ht="12.75" customHeight="1">
      <c r="A129" s="324" t="s">
        <v>383</v>
      </c>
      <c r="B129" s="325" t="s">
        <v>354</v>
      </c>
      <c r="C129" s="325" t="s">
        <v>600</v>
      </c>
      <c r="D129" s="327">
        <v>150457.75</v>
      </c>
      <c r="E129" s="308">
        <v>117</v>
      </c>
    </row>
    <row r="130" spans="1:5" ht="12.75" customHeight="1">
      <c r="A130" s="324" t="s">
        <v>384</v>
      </c>
      <c r="B130" s="325" t="s">
        <v>356</v>
      </c>
      <c r="C130" s="325" t="s">
        <v>600</v>
      </c>
      <c r="D130" s="327">
        <v>146981.95</v>
      </c>
      <c r="E130" s="308">
        <v>118</v>
      </c>
    </row>
    <row r="131" spans="1:5" ht="12.75" customHeight="1">
      <c r="A131" s="324" t="s">
        <v>385</v>
      </c>
      <c r="B131" s="325" t="s">
        <v>760</v>
      </c>
      <c r="C131" s="325" t="s">
        <v>600</v>
      </c>
      <c r="D131" s="327">
        <v>70913.88</v>
      </c>
      <c r="E131" s="308">
        <v>119</v>
      </c>
    </row>
    <row r="132" spans="1:5" ht="12.75" customHeight="1">
      <c r="A132" s="324" t="s">
        <v>386</v>
      </c>
      <c r="B132" s="325" t="s">
        <v>359</v>
      </c>
      <c r="C132" s="325" t="s">
        <v>600</v>
      </c>
      <c r="D132" s="327">
        <v>157767.06</v>
      </c>
      <c r="E132" s="308">
        <v>120</v>
      </c>
    </row>
    <row r="133" spans="1:5" ht="12.75" customHeight="1">
      <c r="A133" s="324" t="s">
        <v>387</v>
      </c>
      <c r="B133" s="325" t="s">
        <v>362</v>
      </c>
      <c r="C133" s="325" t="s">
        <v>600</v>
      </c>
      <c r="D133" s="327">
        <v>165279.14</v>
      </c>
      <c r="E133" s="308">
        <v>121</v>
      </c>
    </row>
    <row r="134" spans="1:5" ht="25.5">
      <c r="A134" s="324" t="s">
        <v>388</v>
      </c>
      <c r="B134" s="328" t="s">
        <v>364</v>
      </c>
      <c r="C134" s="325" t="s">
        <v>600</v>
      </c>
      <c r="D134" s="327">
        <v>19217.03</v>
      </c>
      <c r="E134" s="308">
        <v>122</v>
      </c>
    </row>
    <row r="135" spans="1:5" ht="26.25" customHeight="1" thickBot="1">
      <c r="A135" s="383" t="s">
        <v>389</v>
      </c>
      <c r="B135" s="384" t="s">
        <v>366</v>
      </c>
      <c r="C135" s="337" t="s">
        <v>600</v>
      </c>
      <c r="D135" s="338">
        <v>0</v>
      </c>
      <c r="E135" s="308">
        <v>123</v>
      </c>
    </row>
    <row r="136" spans="1:5" s="356" customFormat="1" ht="18.75">
      <c r="A136" s="381" t="s">
        <v>390</v>
      </c>
      <c r="B136" s="382" t="s">
        <v>595</v>
      </c>
      <c r="C136" s="600" t="s">
        <v>391</v>
      </c>
      <c r="D136" s="601"/>
      <c r="E136" s="355">
        <v>124</v>
      </c>
    </row>
    <row r="137" spans="1:5" s="356" customFormat="1" ht="13.5" customHeight="1">
      <c r="A137" s="324" t="s">
        <v>392</v>
      </c>
      <c r="B137" s="326" t="s">
        <v>731</v>
      </c>
      <c r="C137" s="325" t="s">
        <v>478</v>
      </c>
      <c r="D137" s="377" t="s">
        <v>0</v>
      </c>
      <c r="E137" s="355">
        <v>125</v>
      </c>
    </row>
    <row r="138" spans="1:5" ht="12.75">
      <c r="A138" s="324" t="s">
        <v>393</v>
      </c>
      <c r="B138" s="325" t="s">
        <v>350</v>
      </c>
      <c r="C138" s="325" t="s">
        <v>351</v>
      </c>
      <c r="D138" s="327">
        <v>77304.16055192448</v>
      </c>
      <c r="E138" s="308">
        <v>126</v>
      </c>
    </row>
    <row r="139" spans="1:5" ht="12.75">
      <c r="A139" s="324" t="s">
        <v>394</v>
      </c>
      <c r="B139" s="325" t="s">
        <v>746</v>
      </c>
      <c r="C139" s="325" t="s">
        <v>600</v>
      </c>
      <c r="D139" s="327">
        <v>64740.79</v>
      </c>
      <c r="E139" s="308">
        <v>127</v>
      </c>
    </row>
    <row r="140" spans="1:5" ht="12.75" customHeight="1">
      <c r="A140" s="324" t="s">
        <v>395</v>
      </c>
      <c r="B140" s="325" t="s">
        <v>354</v>
      </c>
      <c r="C140" s="325" t="s">
        <v>600</v>
      </c>
      <c r="D140" s="327">
        <v>347417.07</v>
      </c>
      <c r="E140" s="308">
        <v>128</v>
      </c>
    </row>
    <row r="141" spans="1:5" ht="12.75" customHeight="1">
      <c r="A141" s="324" t="s">
        <v>396</v>
      </c>
      <c r="B141" s="325" t="s">
        <v>356</v>
      </c>
      <c r="C141" s="325" t="s">
        <v>600</v>
      </c>
      <c r="D141" s="327">
        <v>322670.53</v>
      </c>
      <c r="E141" s="308">
        <v>129</v>
      </c>
    </row>
    <row r="142" spans="1:5" ht="12.75" customHeight="1">
      <c r="A142" s="324" t="s">
        <v>397</v>
      </c>
      <c r="B142" s="325" t="s">
        <v>760</v>
      </c>
      <c r="C142" s="325" t="s">
        <v>600</v>
      </c>
      <c r="D142" s="327">
        <v>89487.33</v>
      </c>
      <c r="E142" s="308">
        <v>130</v>
      </c>
    </row>
    <row r="143" spans="1:5" ht="12.75" customHeight="1">
      <c r="A143" s="324" t="s">
        <v>436</v>
      </c>
      <c r="B143" s="325" t="s">
        <v>359</v>
      </c>
      <c r="C143" s="325" t="s">
        <v>600</v>
      </c>
      <c r="D143" s="327">
        <v>319759.39</v>
      </c>
      <c r="E143" s="308">
        <v>131</v>
      </c>
    </row>
    <row r="144" spans="1:5" ht="12.75" customHeight="1">
      <c r="A144" s="324" t="s">
        <v>437</v>
      </c>
      <c r="B144" s="325" t="s">
        <v>362</v>
      </c>
      <c r="C144" s="325" t="s">
        <v>600</v>
      </c>
      <c r="D144" s="327">
        <v>268119.31</v>
      </c>
      <c r="E144" s="308">
        <v>132</v>
      </c>
    </row>
    <row r="145" spans="1:5" ht="25.5">
      <c r="A145" s="324" t="s">
        <v>438</v>
      </c>
      <c r="B145" s="328" t="s">
        <v>364</v>
      </c>
      <c r="C145" s="325" t="s">
        <v>600</v>
      </c>
      <c r="D145" s="327">
        <v>373527.54</v>
      </c>
      <c r="E145" s="308">
        <v>133</v>
      </c>
    </row>
    <row r="146" spans="1:5" ht="26.25" customHeight="1" thickBot="1">
      <c r="A146" s="383" t="s">
        <v>439</v>
      </c>
      <c r="B146" s="384" t="s">
        <v>366</v>
      </c>
      <c r="C146" s="337" t="s">
        <v>600</v>
      </c>
      <c r="D146" s="338">
        <v>9334.19</v>
      </c>
      <c r="E146" s="308">
        <v>134</v>
      </c>
    </row>
    <row r="147" spans="1:5" ht="12.75" customHeight="1">
      <c r="A147" s="385">
        <v>48</v>
      </c>
      <c r="B147" s="386" t="s">
        <v>334</v>
      </c>
      <c r="C147" s="386" t="s">
        <v>70</v>
      </c>
      <c r="D147" s="387">
        <v>5</v>
      </c>
      <c r="E147" s="308">
        <v>135</v>
      </c>
    </row>
    <row r="148" spans="1:5" ht="12.75" customHeight="1">
      <c r="A148" s="388">
        <v>49</v>
      </c>
      <c r="B148" s="359" t="s">
        <v>335</v>
      </c>
      <c r="C148" s="359" t="s">
        <v>70</v>
      </c>
      <c r="D148" s="360">
        <v>5</v>
      </c>
      <c r="E148" s="308">
        <v>136</v>
      </c>
    </row>
    <row r="149" spans="1:5" ht="12.75" customHeight="1">
      <c r="A149" s="388">
        <v>50</v>
      </c>
      <c r="B149" s="359" t="s">
        <v>336</v>
      </c>
      <c r="C149" s="359" t="s">
        <v>70</v>
      </c>
      <c r="D149" s="360">
        <v>0</v>
      </c>
      <c r="E149" s="308">
        <v>137</v>
      </c>
    </row>
    <row r="150" spans="1:5" ht="15" customHeight="1" thickBot="1">
      <c r="A150" s="389">
        <v>51</v>
      </c>
      <c r="B150" s="362" t="s">
        <v>337</v>
      </c>
      <c r="C150" s="362" t="s">
        <v>600</v>
      </c>
      <c r="D150" s="363">
        <v>1620.129999999851</v>
      </c>
      <c r="E150" s="308">
        <v>138</v>
      </c>
    </row>
    <row r="151" spans="1:5" s="356" customFormat="1" ht="12.75" customHeight="1">
      <c r="A151" s="390" t="s">
        <v>440</v>
      </c>
      <c r="B151" s="391"/>
      <c r="C151" s="391"/>
      <c r="D151" s="392"/>
      <c r="E151" s="355">
        <v>139</v>
      </c>
    </row>
    <row r="152" spans="1:5" ht="15" customHeight="1">
      <c r="A152" s="393">
        <v>52</v>
      </c>
      <c r="B152" s="394" t="s">
        <v>441</v>
      </c>
      <c r="C152" s="395" t="s">
        <v>70</v>
      </c>
      <c r="D152" s="396">
        <v>24</v>
      </c>
      <c r="E152" s="308">
        <v>140</v>
      </c>
    </row>
    <row r="153" spans="1:5" ht="15">
      <c r="A153" s="393">
        <v>53</v>
      </c>
      <c r="B153" s="394" t="s">
        <v>442</v>
      </c>
      <c r="C153" s="395" t="s">
        <v>70</v>
      </c>
      <c r="D153" s="396">
        <v>2</v>
      </c>
      <c r="E153" s="308">
        <v>141</v>
      </c>
    </row>
    <row r="154" spans="1:5" ht="27" customHeight="1" thickBot="1">
      <c r="A154" s="397">
        <v>54</v>
      </c>
      <c r="B154" s="398" t="s">
        <v>443</v>
      </c>
      <c r="C154" s="399" t="s">
        <v>600</v>
      </c>
      <c r="D154" s="400">
        <v>122386.49</v>
      </c>
      <c r="E154" s="308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view="pageBreakPreview" zoomScale="60" zoomScaleNormal="75" zoomScalePageLayoutView="0" workbookViewId="0" topLeftCell="A3">
      <selection activeCell="F3" sqref="F3:F16"/>
    </sheetView>
  </sheetViews>
  <sheetFormatPr defaultColWidth="9.140625" defaultRowHeight="12.75"/>
  <cols>
    <col min="1" max="1" width="7.00390625" style="4" customWidth="1"/>
    <col min="2" max="2" width="104.140625" style="238" customWidth="1"/>
    <col min="3" max="3" width="16.28125" style="238" customWidth="1"/>
    <col min="4" max="4" width="10.28125" style="239" customWidth="1"/>
    <col min="5" max="5" width="13.57421875" style="239" customWidth="1"/>
    <col min="6" max="6" width="16.57421875" style="239" customWidth="1"/>
    <col min="7" max="7" width="12.8515625" style="239" customWidth="1"/>
    <col min="8" max="16384" width="9.140625" style="228" customWidth="1"/>
  </cols>
  <sheetData>
    <row r="1" spans="2:5" s="5" customFormat="1" ht="35.25" customHeight="1">
      <c r="B1" s="223" t="s">
        <v>175</v>
      </c>
      <c r="C1" s="224"/>
      <c r="D1" s="224"/>
      <c r="E1" s="22"/>
    </row>
    <row r="2" spans="1:7" s="227" customFormat="1" ht="51">
      <c r="A2" s="225" t="s">
        <v>853</v>
      </c>
      <c r="B2" s="225" t="s">
        <v>713</v>
      </c>
      <c r="C2" s="225" t="s">
        <v>856</v>
      </c>
      <c r="D2" s="226" t="s">
        <v>857</v>
      </c>
      <c r="E2" s="226" t="s">
        <v>858</v>
      </c>
      <c r="F2" s="226" t="s">
        <v>859</v>
      </c>
      <c r="G2" s="226" t="s">
        <v>176</v>
      </c>
    </row>
    <row r="3" spans="1:7" ht="54.75" customHeight="1">
      <c r="A3" s="421" t="s">
        <v>714</v>
      </c>
      <c r="B3" s="422"/>
      <c r="C3" s="423"/>
      <c r="D3" s="411">
        <f>'[1]для отчета'!BF104</f>
        <v>0.74</v>
      </c>
      <c r="E3" s="415" t="str">
        <f>'[1]для отчета'!G104</f>
        <v>01.01.2016</v>
      </c>
      <c r="F3" s="405" t="s">
        <v>729</v>
      </c>
      <c r="G3" s="405" t="s">
        <v>715</v>
      </c>
    </row>
    <row r="4" spans="1:7" ht="102">
      <c r="A4" s="229" t="s">
        <v>861</v>
      </c>
      <c r="B4" s="230" t="s">
        <v>716</v>
      </c>
      <c r="C4" s="230" t="s">
        <v>864</v>
      </c>
      <c r="D4" s="412"/>
      <c r="E4" s="416"/>
      <c r="F4" s="406"/>
      <c r="G4" s="406"/>
    </row>
    <row r="5" spans="1:7" ht="89.25">
      <c r="A5" s="229" t="s">
        <v>865</v>
      </c>
      <c r="B5" s="230" t="s">
        <v>717</v>
      </c>
      <c r="C5" s="230" t="s">
        <v>864</v>
      </c>
      <c r="D5" s="412"/>
      <c r="E5" s="416"/>
      <c r="F5" s="406"/>
      <c r="G5" s="406"/>
    </row>
    <row r="6" spans="1:7" ht="114.75">
      <c r="A6" s="229" t="s">
        <v>111</v>
      </c>
      <c r="B6" s="231" t="s">
        <v>718</v>
      </c>
      <c r="C6" s="230" t="s">
        <v>864</v>
      </c>
      <c r="D6" s="412"/>
      <c r="E6" s="416"/>
      <c r="F6" s="406"/>
      <c r="G6" s="406"/>
    </row>
    <row r="7" spans="1:7" ht="165.75">
      <c r="A7" s="229" t="s">
        <v>114</v>
      </c>
      <c r="B7" s="230" t="s">
        <v>719</v>
      </c>
      <c r="C7" s="230" t="s">
        <v>864</v>
      </c>
      <c r="D7" s="412"/>
      <c r="E7" s="416"/>
      <c r="F7" s="406"/>
      <c r="G7" s="406"/>
    </row>
    <row r="8" spans="1:7" ht="114.75">
      <c r="A8" s="229" t="s">
        <v>117</v>
      </c>
      <c r="B8" s="230" t="s">
        <v>720</v>
      </c>
      <c r="C8" s="230" t="s">
        <v>864</v>
      </c>
      <c r="D8" s="412"/>
      <c r="E8" s="416"/>
      <c r="F8" s="406"/>
      <c r="G8" s="406"/>
    </row>
    <row r="9" spans="1:7" ht="127.5">
      <c r="A9" s="408" t="s">
        <v>120</v>
      </c>
      <c r="B9" s="230" t="s">
        <v>217</v>
      </c>
      <c r="C9" s="230" t="s">
        <v>864</v>
      </c>
      <c r="D9" s="412"/>
      <c r="E9" s="416"/>
      <c r="F9" s="406"/>
      <c r="G9" s="406"/>
    </row>
    <row r="10" spans="1:7" ht="114.75">
      <c r="A10" s="408"/>
      <c r="B10" s="230" t="s">
        <v>218</v>
      </c>
      <c r="C10" s="230" t="s">
        <v>448</v>
      </c>
      <c r="D10" s="412"/>
      <c r="E10" s="416"/>
      <c r="F10" s="406"/>
      <c r="G10" s="406"/>
    </row>
    <row r="11" spans="1:7" ht="102">
      <c r="A11" s="229" t="s">
        <v>449</v>
      </c>
      <c r="B11" s="230" t="s">
        <v>219</v>
      </c>
      <c r="C11" s="230" t="s">
        <v>864</v>
      </c>
      <c r="D11" s="412"/>
      <c r="E11" s="416"/>
      <c r="F11" s="406"/>
      <c r="G11" s="406"/>
    </row>
    <row r="12" spans="1:7" ht="127.5">
      <c r="A12" s="229" t="s">
        <v>452</v>
      </c>
      <c r="B12" s="230" t="s">
        <v>220</v>
      </c>
      <c r="C12" s="230" t="s">
        <v>864</v>
      </c>
      <c r="D12" s="412"/>
      <c r="E12" s="416"/>
      <c r="F12" s="406"/>
      <c r="G12" s="406"/>
    </row>
    <row r="13" spans="1:7" ht="63.75">
      <c r="A13" s="229" t="s">
        <v>455</v>
      </c>
      <c r="B13" s="230" t="s">
        <v>221</v>
      </c>
      <c r="C13" s="230" t="s">
        <v>864</v>
      </c>
      <c r="D13" s="412"/>
      <c r="E13" s="416"/>
      <c r="F13" s="406"/>
      <c r="G13" s="406"/>
    </row>
    <row r="14" spans="1:7" ht="51">
      <c r="A14" s="229" t="s">
        <v>192</v>
      </c>
      <c r="B14" s="230" t="s">
        <v>222</v>
      </c>
      <c r="C14" s="230" t="s">
        <v>864</v>
      </c>
      <c r="D14" s="412"/>
      <c r="E14" s="416"/>
      <c r="F14" s="406"/>
      <c r="G14" s="406"/>
    </row>
    <row r="15" spans="1:7" ht="25.5">
      <c r="A15" s="229" t="s">
        <v>195</v>
      </c>
      <c r="B15" s="230" t="s">
        <v>223</v>
      </c>
      <c r="C15" s="230" t="s">
        <v>864</v>
      </c>
      <c r="D15" s="412"/>
      <c r="E15" s="416"/>
      <c r="F15" s="406"/>
      <c r="G15" s="406"/>
    </row>
    <row r="16" spans="1:7" ht="51">
      <c r="A16" s="229" t="s">
        <v>198</v>
      </c>
      <c r="B16" s="230" t="s">
        <v>224</v>
      </c>
      <c r="C16" s="230" t="s">
        <v>864</v>
      </c>
      <c r="D16" s="413"/>
      <c r="E16" s="417"/>
      <c r="F16" s="407"/>
      <c r="G16" s="407"/>
    </row>
    <row r="17" spans="1:7" ht="39" customHeight="1">
      <c r="A17" s="421" t="s">
        <v>201</v>
      </c>
      <c r="B17" s="422"/>
      <c r="C17" s="422"/>
      <c r="D17" s="411">
        <f>'[1]для отчета'!BJ104</f>
        <v>4.31</v>
      </c>
      <c r="E17" s="415" t="str">
        <f>'[1]для отчета'!G104</f>
        <v>01.01.2016</v>
      </c>
      <c r="F17" s="405" t="s">
        <v>729</v>
      </c>
      <c r="G17" s="405" t="s">
        <v>715</v>
      </c>
    </row>
    <row r="18" spans="1:7" ht="153">
      <c r="A18" s="229" t="s">
        <v>202</v>
      </c>
      <c r="B18" s="230" t="s">
        <v>225</v>
      </c>
      <c r="C18" s="230" t="s">
        <v>864</v>
      </c>
      <c r="D18" s="412"/>
      <c r="E18" s="416"/>
      <c r="F18" s="406"/>
      <c r="G18" s="406"/>
    </row>
    <row r="19" spans="1:7" ht="38.25">
      <c r="A19" s="408" t="s">
        <v>205</v>
      </c>
      <c r="B19" s="230" t="s">
        <v>226</v>
      </c>
      <c r="C19" s="230" t="s">
        <v>208</v>
      </c>
      <c r="D19" s="412"/>
      <c r="E19" s="416"/>
      <c r="F19" s="406"/>
      <c r="G19" s="406"/>
    </row>
    <row r="20" spans="1:7" ht="25.5">
      <c r="A20" s="408"/>
      <c r="B20" s="230" t="s">
        <v>209</v>
      </c>
      <c r="C20" s="232" t="s">
        <v>210</v>
      </c>
      <c r="D20" s="412"/>
      <c r="E20" s="416"/>
      <c r="F20" s="406"/>
      <c r="G20" s="406"/>
    </row>
    <row r="21" spans="1:7" ht="15.75">
      <c r="A21" s="408"/>
      <c r="B21" s="230" t="s">
        <v>227</v>
      </c>
      <c r="C21" s="230" t="s">
        <v>212</v>
      </c>
      <c r="D21" s="412"/>
      <c r="E21" s="416"/>
      <c r="F21" s="406"/>
      <c r="G21" s="406"/>
    </row>
    <row r="22" spans="1:7" ht="15.75">
      <c r="A22" s="408"/>
      <c r="B22" s="230" t="s">
        <v>228</v>
      </c>
      <c r="C22" s="230" t="s">
        <v>212</v>
      </c>
      <c r="D22" s="412"/>
      <c r="E22" s="416"/>
      <c r="F22" s="406"/>
      <c r="G22" s="406"/>
    </row>
    <row r="23" spans="1:7" ht="38.25">
      <c r="A23" s="408"/>
      <c r="B23" s="230" t="s">
        <v>229</v>
      </c>
      <c r="C23" s="230" t="s">
        <v>212</v>
      </c>
      <c r="D23" s="412"/>
      <c r="E23" s="416"/>
      <c r="F23" s="406"/>
      <c r="G23" s="406"/>
    </row>
    <row r="24" spans="1:7" ht="63.75">
      <c r="A24" s="408" t="s">
        <v>215</v>
      </c>
      <c r="B24" s="230" t="s">
        <v>793</v>
      </c>
      <c r="C24" s="230" t="s">
        <v>210</v>
      </c>
      <c r="D24" s="412"/>
      <c r="E24" s="416"/>
      <c r="F24" s="406"/>
      <c r="G24" s="406"/>
    </row>
    <row r="25" spans="1:7" ht="25.5">
      <c r="A25" s="408"/>
      <c r="B25" s="230" t="s">
        <v>616</v>
      </c>
      <c r="C25" s="232" t="s">
        <v>617</v>
      </c>
      <c r="D25" s="412"/>
      <c r="E25" s="416"/>
      <c r="F25" s="406"/>
      <c r="G25" s="406"/>
    </row>
    <row r="26" spans="1:7" ht="25.5">
      <c r="A26" s="408"/>
      <c r="B26" s="230" t="s">
        <v>618</v>
      </c>
      <c r="C26" s="230" t="s">
        <v>617</v>
      </c>
      <c r="D26" s="412"/>
      <c r="E26" s="416"/>
      <c r="F26" s="406"/>
      <c r="G26" s="406"/>
    </row>
    <row r="27" spans="1:7" ht="25.5">
      <c r="A27" s="408"/>
      <c r="B27" s="230" t="s">
        <v>619</v>
      </c>
      <c r="C27" s="230" t="s">
        <v>210</v>
      </c>
      <c r="D27" s="412"/>
      <c r="E27" s="416"/>
      <c r="F27" s="406"/>
      <c r="G27" s="406"/>
    </row>
    <row r="28" spans="1:7" ht="25.5">
      <c r="A28" s="408"/>
      <c r="B28" s="230" t="s">
        <v>794</v>
      </c>
      <c r="C28" s="230" t="s">
        <v>448</v>
      </c>
      <c r="D28" s="412"/>
      <c r="E28" s="416"/>
      <c r="F28" s="406"/>
      <c r="G28" s="406"/>
    </row>
    <row r="29" spans="1:7" ht="25.5">
      <c r="A29" s="408"/>
      <c r="B29" s="230" t="s">
        <v>621</v>
      </c>
      <c r="C29" s="230" t="s">
        <v>212</v>
      </c>
      <c r="D29" s="412"/>
      <c r="E29" s="416"/>
      <c r="F29" s="406"/>
      <c r="G29" s="406"/>
    </row>
    <row r="30" spans="1:7" ht="15.75">
      <c r="A30" s="408"/>
      <c r="B30" s="230" t="s">
        <v>622</v>
      </c>
      <c r="C30" s="230" t="s">
        <v>212</v>
      </c>
      <c r="D30" s="412"/>
      <c r="E30" s="416"/>
      <c r="F30" s="406"/>
      <c r="G30" s="406"/>
    </row>
    <row r="31" spans="1:7" ht="15.75">
      <c r="A31" s="408"/>
      <c r="B31" s="230" t="s">
        <v>623</v>
      </c>
      <c r="C31" s="230" t="s">
        <v>212</v>
      </c>
      <c r="D31" s="412"/>
      <c r="E31" s="416"/>
      <c r="F31" s="406"/>
      <c r="G31" s="406"/>
    </row>
    <row r="32" spans="1:7" ht="38.25">
      <c r="A32" s="408" t="s">
        <v>624</v>
      </c>
      <c r="B32" s="230" t="s">
        <v>795</v>
      </c>
      <c r="C32" s="230" t="s">
        <v>627</v>
      </c>
      <c r="D32" s="412"/>
      <c r="E32" s="416"/>
      <c r="F32" s="406"/>
      <c r="G32" s="406"/>
    </row>
    <row r="33" spans="1:7" ht="15.75">
      <c r="A33" s="408"/>
      <c r="B33" s="230" t="s">
        <v>628</v>
      </c>
      <c r="C33" s="230" t="s">
        <v>864</v>
      </c>
      <c r="D33" s="412"/>
      <c r="E33" s="416"/>
      <c r="F33" s="406"/>
      <c r="G33" s="406"/>
    </row>
    <row r="34" spans="1:7" ht="38.25">
      <c r="A34" s="408"/>
      <c r="B34" s="230" t="s">
        <v>796</v>
      </c>
      <c r="C34" s="230" t="s">
        <v>864</v>
      </c>
      <c r="D34" s="412"/>
      <c r="E34" s="416"/>
      <c r="F34" s="406"/>
      <c r="G34" s="406"/>
    </row>
    <row r="35" spans="1:7" ht="15.75">
      <c r="A35" s="408"/>
      <c r="B35" s="230" t="s">
        <v>797</v>
      </c>
      <c r="C35" s="230" t="s">
        <v>864</v>
      </c>
      <c r="D35" s="412"/>
      <c r="E35" s="416"/>
      <c r="F35" s="406"/>
      <c r="G35" s="406"/>
    </row>
    <row r="36" spans="1:7" ht="25.5">
      <c r="A36" s="408" t="s">
        <v>631</v>
      </c>
      <c r="B36" s="230" t="s">
        <v>798</v>
      </c>
      <c r="C36" s="230" t="s">
        <v>627</v>
      </c>
      <c r="D36" s="412"/>
      <c r="E36" s="416"/>
      <c r="F36" s="406"/>
      <c r="G36" s="406"/>
    </row>
    <row r="37" spans="1:7" ht="15.75">
      <c r="A37" s="408"/>
      <c r="B37" s="230" t="s">
        <v>634</v>
      </c>
      <c r="C37" s="230" t="s">
        <v>627</v>
      </c>
      <c r="D37" s="412"/>
      <c r="E37" s="416"/>
      <c r="F37" s="406"/>
      <c r="G37" s="406"/>
    </row>
    <row r="38" spans="1:7" ht="76.5">
      <c r="A38" s="229" t="s">
        <v>799</v>
      </c>
      <c r="B38" s="230" t="s">
        <v>800</v>
      </c>
      <c r="C38" s="230" t="s">
        <v>237</v>
      </c>
      <c r="D38" s="413"/>
      <c r="E38" s="417"/>
      <c r="F38" s="407"/>
      <c r="G38" s="407"/>
    </row>
    <row r="39" spans="1:7" ht="15.75">
      <c r="A39" s="414" t="s">
        <v>635</v>
      </c>
      <c r="B39" s="414"/>
      <c r="C39" s="414"/>
      <c r="D39" s="411">
        <f>'[1]для отчета'!E104-'[1]для отчета'!BF104-'[1]для отчета'!BJ104-'[1]для отчета'!BN104-'[1]Лист1'!AC104</f>
        <v>8.520000000000003</v>
      </c>
      <c r="E39" s="415" t="str">
        <f>'[1]для отчета'!G104</f>
        <v>01.01.2016</v>
      </c>
      <c r="F39" s="405" t="s">
        <v>729</v>
      </c>
      <c r="G39" s="405" t="s">
        <v>715</v>
      </c>
    </row>
    <row r="40" spans="1:7" ht="25.5">
      <c r="A40" s="408" t="s">
        <v>636</v>
      </c>
      <c r="B40" s="230" t="s">
        <v>801</v>
      </c>
      <c r="C40" s="230" t="s">
        <v>802</v>
      </c>
      <c r="D40" s="412"/>
      <c r="E40" s="416"/>
      <c r="F40" s="406"/>
      <c r="G40" s="406"/>
    </row>
    <row r="41" spans="1:7" ht="15.75">
      <c r="A41" s="408"/>
      <c r="B41" s="230" t="s">
        <v>639</v>
      </c>
      <c r="C41" s="230" t="s">
        <v>208</v>
      </c>
      <c r="D41" s="412"/>
      <c r="E41" s="416"/>
      <c r="F41" s="406"/>
      <c r="G41" s="406"/>
    </row>
    <row r="42" spans="1:7" ht="25.5">
      <c r="A42" s="408"/>
      <c r="B42" s="230" t="s">
        <v>803</v>
      </c>
      <c r="C42" s="230" t="s">
        <v>212</v>
      </c>
      <c r="D42" s="412"/>
      <c r="E42" s="416"/>
      <c r="F42" s="406"/>
      <c r="G42" s="406"/>
    </row>
    <row r="43" spans="1:7" ht="15.75">
      <c r="A43" s="408"/>
      <c r="B43" s="230" t="s">
        <v>641</v>
      </c>
      <c r="C43" s="230" t="s">
        <v>212</v>
      </c>
      <c r="D43" s="412"/>
      <c r="E43" s="416"/>
      <c r="F43" s="406"/>
      <c r="G43" s="406"/>
    </row>
    <row r="44" spans="1:7" ht="15.75">
      <c r="A44" s="408"/>
      <c r="B44" s="230" t="s">
        <v>642</v>
      </c>
      <c r="C44" s="230" t="s">
        <v>643</v>
      </c>
      <c r="D44" s="412"/>
      <c r="E44" s="416"/>
      <c r="F44" s="406"/>
      <c r="G44" s="406"/>
    </row>
    <row r="45" spans="1:7" ht="15.75">
      <c r="A45" s="408"/>
      <c r="B45" s="230" t="s">
        <v>644</v>
      </c>
      <c r="C45" s="230" t="s">
        <v>804</v>
      </c>
      <c r="D45" s="412"/>
      <c r="E45" s="416"/>
      <c r="F45" s="406"/>
      <c r="G45" s="406"/>
    </row>
    <row r="46" spans="1:7" ht="38.25">
      <c r="A46" s="408" t="s">
        <v>646</v>
      </c>
      <c r="B46" s="230" t="s">
        <v>805</v>
      </c>
      <c r="C46" s="231" t="s">
        <v>448</v>
      </c>
      <c r="D46" s="412"/>
      <c r="E46" s="416"/>
      <c r="F46" s="406"/>
      <c r="G46" s="406"/>
    </row>
    <row r="47" spans="1:7" ht="25.5">
      <c r="A47" s="408"/>
      <c r="B47" s="230" t="s">
        <v>649</v>
      </c>
      <c r="C47" s="230" t="s">
        <v>448</v>
      </c>
      <c r="D47" s="412"/>
      <c r="E47" s="416"/>
      <c r="F47" s="406"/>
      <c r="G47" s="406"/>
    </row>
    <row r="48" spans="1:7" ht="15.75">
      <c r="A48" s="408"/>
      <c r="B48" s="230" t="s">
        <v>650</v>
      </c>
      <c r="C48" s="230" t="s">
        <v>651</v>
      </c>
      <c r="D48" s="412"/>
      <c r="E48" s="416"/>
      <c r="F48" s="406"/>
      <c r="G48" s="406"/>
    </row>
    <row r="49" spans="1:7" ht="15.75">
      <c r="A49" s="408"/>
      <c r="B49" s="230" t="s">
        <v>652</v>
      </c>
      <c r="C49" s="230" t="s">
        <v>651</v>
      </c>
      <c r="D49" s="412"/>
      <c r="E49" s="416"/>
      <c r="F49" s="406"/>
      <c r="G49" s="406"/>
    </row>
    <row r="50" spans="1:7" ht="25.5">
      <c r="A50" s="420" t="s">
        <v>653</v>
      </c>
      <c r="B50" s="230" t="s">
        <v>806</v>
      </c>
      <c r="C50" s="230" t="s">
        <v>655</v>
      </c>
      <c r="D50" s="412"/>
      <c r="E50" s="416"/>
      <c r="F50" s="406"/>
      <c r="G50" s="406"/>
    </row>
    <row r="51" spans="1:7" ht="15.75">
      <c r="A51" s="420"/>
      <c r="B51" s="230" t="s">
        <v>656</v>
      </c>
      <c r="C51" s="230" t="s">
        <v>651</v>
      </c>
      <c r="D51" s="412"/>
      <c r="E51" s="416"/>
      <c r="F51" s="406"/>
      <c r="G51" s="406"/>
    </row>
    <row r="52" spans="1:7" ht="15.75">
      <c r="A52" s="420"/>
      <c r="B52" s="230" t="s">
        <v>657</v>
      </c>
      <c r="C52" s="230" t="s">
        <v>658</v>
      </c>
      <c r="D52" s="412"/>
      <c r="E52" s="416"/>
      <c r="F52" s="406"/>
      <c r="G52" s="406"/>
    </row>
    <row r="53" spans="1:7" ht="15.75">
      <c r="A53" s="420"/>
      <c r="B53" s="230" t="s">
        <v>652</v>
      </c>
      <c r="C53" s="230" t="s">
        <v>659</v>
      </c>
      <c r="D53" s="412"/>
      <c r="E53" s="416"/>
      <c r="F53" s="406"/>
      <c r="G53" s="406"/>
    </row>
    <row r="54" spans="1:7" ht="25.5">
      <c r="A54" s="420" t="s">
        <v>660</v>
      </c>
      <c r="B54" s="230" t="s">
        <v>807</v>
      </c>
      <c r="C54" s="230" t="s">
        <v>231</v>
      </c>
      <c r="D54" s="412"/>
      <c r="E54" s="416"/>
      <c r="F54" s="406"/>
      <c r="G54" s="406"/>
    </row>
    <row r="55" spans="1:7" ht="15.75">
      <c r="A55" s="420"/>
      <c r="B55" s="230" t="s">
        <v>232</v>
      </c>
      <c r="C55" s="230" t="s">
        <v>210</v>
      </c>
      <c r="D55" s="412"/>
      <c r="E55" s="416"/>
      <c r="F55" s="406"/>
      <c r="G55" s="406"/>
    </row>
    <row r="56" spans="1:7" ht="15.75">
      <c r="A56" s="420"/>
      <c r="B56" s="230" t="s">
        <v>233</v>
      </c>
      <c r="C56" s="230" t="s">
        <v>231</v>
      </c>
      <c r="D56" s="412"/>
      <c r="E56" s="416"/>
      <c r="F56" s="406"/>
      <c r="G56" s="406"/>
    </row>
    <row r="57" spans="1:7" ht="38.25">
      <c r="A57" s="229" t="s">
        <v>234</v>
      </c>
      <c r="B57" s="230" t="s">
        <v>808</v>
      </c>
      <c r="C57" s="230" t="s">
        <v>237</v>
      </c>
      <c r="D57" s="412"/>
      <c r="E57" s="416"/>
      <c r="F57" s="406"/>
      <c r="G57" s="406"/>
    </row>
    <row r="58" spans="1:7" ht="51">
      <c r="A58" s="229" t="s">
        <v>238</v>
      </c>
      <c r="B58" s="230" t="s">
        <v>809</v>
      </c>
      <c r="C58" s="230" t="s">
        <v>237</v>
      </c>
      <c r="D58" s="413"/>
      <c r="E58" s="417"/>
      <c r="F58" s="407"/>
      <c r="G58" s="407"/>
    </row>
    <row r="59" spans="1:7" ht="15.75">
      <c r="A59" s="414" t="s">
        <v>241</v>
      </c>
      <c r="B59" s="414"/>
      <c r="C59" s="414"/>
      <c r="D59" s="411">
        <f>'[1]для отчета'!BN104</f>
        <v>2.44</v>
      </c>
      <c r="E59" s="415" t="str">
        <f>'[1]для отчета'!G104</f>
        <v>01.01.2016</v>
      </c>
      <c r="F59" s="405" t="s">
        <v>729</v>
      </c>
      <c r="G59" s="405" t="s">
        <v>715</v>
      </c>
    </row>
    <row r="60" spans="1:7" ht="25.5" customHeight="1">
      <c r="A60" s="408" t="s">
        <v>242</v>
      </c>
      <c r="B60" s="230" t="s">
        <v>810</v>
      </c>
      <c r="C60" s="418" t="s">
        <v>245</v>
      </c>
      <c r="D60" s="412"/>
      <c r="E60" s="416"/>
      <c r="F60" s="406"/>
      <c r="G60" s="406"/>
    </row>
    <row r="61" spans="1:7" ht="38.25">
      <c r="A61" s="408"/>
      <c r="B61" s="230" t="s">
        <v>811</v>
      </c>
      <c r="C61" s="419"/>
      <c r="D61" s="412"/>
      <c r="E61" s="416"/>
      <c r="F61" s="406"/>
      <c r="G61" s="406"/>
    </row>
    <row r="62" spans="1:7" ht="63.75">
      <c r="A62" s="408" t="s">
        <v>247</v>
      </c>
      <c r="B62" s="230" t="s">
        <v>812</v>
      </c>
      <c r="C62" s="419"/>
      <c r="D62" s="412"/>
      <c r="E62" s="416"/>
      <c r="F62" s="406"/>
      <c r="G62" s="406"/>
    </row>
    <row r="63" spans="1:7" ht="15.75">
      <c r="A63" s="408"/>
      <c r="B63" s="230" t="s">
        <v>250</v>
      </c>
      <c r="C63" s="419"/>
      <c r="D63" s="412"/>
      <c r="E63" s="416"/>
      <c r="F63" s="406"/>
      <c r="G63" s="406"/>
    </row>
    <row r="64" spans="1:7" ht="25.5">
      <c r="A64" s="408" t="s">
        <v>251</v>
      </c>
      <c r="B64" s="230" t="s">
        <v>813</v>
      </c>
      <c r="C64" s="419"/>
      <c r="D64" s="412"/>
      <c r="E64" s="416"/>
      <c r="F64" s="406"/>
      <c r="G64" s="406"/>
    </row>
    <row r="65" spans="1:7" ht="15.75">
      <c r="A65" s="408"/>
      <c r="B65" s="230" t="s">
        <v>254</v>
      </c>
      <c r="C65" s="419"/>
      <c r="D65" s="412"/>
      <c r="E65" s="416"/>
      <c r="F65" s="406"/>
      <c r="G65" s="406"/>
    </row>
    <row r="66" spans="1:7" ht="51">
      <c r="A66" s="229" t="s">
        <v>255</v>
      </c>
      <c r="B66" s="230" t="s">
        <v>297</v>
      </c>
      <c r="C66" s="419"/>
      <c r="D66" s="413"/>
      <c r="E66" s="417"/>
      <c r="F66" s="407"/>
      <c r="G66" s="407"/>
    </row>
    <row r="67" spans="1:7" ht="15.75">
      <c r="A67" s="414" t="s">
        <v>727</v>
      </c>
      <c r="B67" s="414"/>
      <c r="C67" s="414"/>
      <c r="D67" s="411">
        <f>'[1]Лист1'!AC104</f>
        <v>3.4</v>
      </c>
      <c r="E67" s="415" t="str">
        <f>'[1]для отчета'!G104</f>
        <v>01.01.2016</v>
      </c>
      <c r="F67" s="405" t="s">
        <v>729</v>
      </c>
      <c r="G67" s="405" t="s">
        <v>715</v>
      </c>
    </row>
    <row r="68" spans="1:7" ht="38.25">
      <c r="A68" s="229" t="s">
        <v>258</v>
      </c>
      <c r="B68" s="230" t="s">
        <v>298</v>
      </c>
      <c r="C68" s="230" t="s">
        <v>448</v>
      </c>
      <c r="D68" s="412"/>
      <c r="E68" s="416"/>
      <c r="F68" s="406"/>
      <c r="G68" s="406"/>
    </row>
    <row r="69" spans="1:7" ht="25.5">
      <c r="A69" s="229" t="s">
        <v>260</v>
      </c>
      <c r="B69" s="230" t="s">
        <v>299</v>
      </c>
      <c r="C69" s="230" t="s">
        <v>448</v>
      </c>
      <c r="D69" s="412"/>
      <c r="E69" s="416"/>
      <c r="F69" s="406"/>
      <c r="G69" s="406"/>
    </row>
    <row r="70" spans="1:7" ht="38.25">
      <c r="A70" s="229" t="s">
        <v>262</v>
      </c>
      <c r="B70" s="230" t="s">
        <v>300</v>
      </c>
      <c r="C70" s="230" t="s">
        <v>448</v>
      </c>
      <c r="D70" s="412"/>
      <c r="E70" s="416"/>
      <c r="F70" s="406"/>
      <c r="G70" s="406"/>
    </row>
    <row r="71" spans="1:7" ht="38.25">
      <c r="A71" s="229" t="s">
        <v>264</v>
      </c>
      <c r="B71" s="230" t="s">
        <v>301</v>
      </c>
      <c r="C71" s="230" t="s">
        <v>448</v>
      </c>
      <c r="D71" s="412"/>
      <c r="E71" s="416"/>
      <c r="F71" s="406"/>
      <c r="G71" s="406"/>
    </row>
    <row r="72" spans="1:7" ht="38.25">
      <c r="A72" s="229" t="s">
        <v>266</v>
      </c>
      <c r="B72" s="230" t="s">
        <v>302</v>
      </c>
      <c r="C72" s="230" t="s">
        <v>448</v>
      </c>
      <c r="D72" s="412"/>
      <c r="E72" s="416"/>
      <c r="F72" s="406"/>
      <c r="G72" s="406"/>
    </row>
    <row r="73" spans="1:7" ht="38.25">
      <c r="A73" s="229" t="s">
        <v>268</v>
      </c>
      <c r="B73" s="230" t="s">
        <v>303</v>
      </c>
      <c r="C73" s="230" t="s">
        <v>448</v>
      </c>
      <c r="D73" s="412"/>
      <c r="E73" s="416"/>
      <c r="F73" s="406"/>
      <c r="G73" s="406"/>
    </row>
    <row r="74" spans="1:7" ht="38.25">
      <c r="A74" s="229" t="s">
        <v>271</v>
      </c>
      <c r="B74" s="230" t="s">
        <v>304</v>
      </c>
      <c r="C74" s="230" t="s">
        <v>448</v>
      </c>
      <c r="D74" s="412"/>
      <c r="E74" s="416"/>
      <c r="F74" s="406"/>
      <c r="G74" s="406"/>
    </row>
    <row r="75" spans="1:7" ht="38.25">
      <c r="A75" s="229" t="s">
        <v>273</v>
      </c>
      <c r="B75" s="230" t="s">
        <v>305</v>
      </c>
      <c r="C75" s="230" t="s">
        <v>448</v>
      </c>
      <c r="D75" s="412"/>
      <c r="E75" s="416"/>
      <c r="F75" s="406"/>
      <c r="G75" s="406"/>
    </row>
    <row r="76" spans="1:7" ht="38.25">
      <c r="A76" s="233" t="s">
        <v>275</v>
      </c>
      <c r="B76" s="230" t="s">
        <v>306</v>
      </c>
      <c r="C76" s="230" t="s">
        <v>448</v>
      </c>
      <c r="D76" s="412"/>
      <c r="E76" s="416"/>
      <c r="F76" s="406"/>
      <c r="G76" s="406"/>
    </row>
    <row r="77" spans="1:7" ht="38.25">
      <c r="A77" s="229" t="s">
        <v>277</v>
      </c>
      <c r="B77" s="230" t="s">
        <v>307</v>
      </c>
      <c r="C77" s="230" t="s">
        <v>448</v>
      </c>
      <c r="D77" s="412"/>
      <c r="E77" s="416"/>
      <c r="F77" s="406"/>
      <c r="G77" s="406"/>
    </row>
    <row r="78" spans="1:7" ht="51">
      <c r="A78" s="229" t="s">
        <v>278</v>
      </c>
      <c r="B78" s="230" t="s">
        <v>308</v>
      </c>
      <c r="C78" s="230" t="s">
        <v>448</v>
      </c>
      <c r="D78" s="412"/>
      <c r="E78" s="416"/>
      <c r="F78" s="406"/>
      <c r="G78" s="406"/>
    </row>
    <row r="79" spans="1:7" ht="25.5">
      <c r="A79" s="408" t="s">
        <v>281</v>
      </c>
      <c r="B79" s="230" t="s">
        <v>309</v>
      </c>
      <c r="C79" s="230" t="s">
        <v>448</v>
      </c>
      <c r="D79" s="412"/>
      <c r="E79" s="416"/>
      <c r="F79" s="406"/>
      <c r="G79" s="406"/>
    </row>
    <row r="80" spans="1:7" ht="25.5">
      <c r="A80" s="408"/>
      <c r="B80" s="230" t="s">
        <v>284</v>
      </c>
      <c r="C80" s="230" t="s">
        <v>448</v>
      </c>
      <c r="D80" s="412"/>
      <c r="E80" s="416"/>
      <c r="F80" s="406"/>
      <c r="G80" s="406"/>
    </row>
    <row r="81" spans="1:7" ht="38.25">
      <c r="A81" s="234" t="s">
        <v>285</v>
      </c>
      <c r="B81" s="230" t="s">
        <v>310</v>
      </c>
      <c r="C81" s="230" t="s">
        <v>448</v>
      </c>
      <c r="D81" s="412"/>
      <c r="E81" s="416"/>
      <c r="F81" s="406"/>
      <c r="G81" s="406"/>
    </row>
    <row r="82" spans="1:7" ht="25.5">
      <c r="A82" s="409" t="s">
        <v>288</v>
      </c>
      <c r="B82" s="230" t="s">
        <v>311</v>
      </c>
      <c r="C82" s="230" t="s">
        <v>448</v>
      </c>
      <c r="D82" s="412"/>
      <c r="E82" s="416"/>
      <c r="F82" s="406"/>
      <c r="G82" s="406"/>
    </row>
    <row r="83" spans="1:7" ht="63.75">
      <c r="A83" s="409"/>
      <c r="B83" s="230" t="s">
        <v>312</v>
      </c>
      <c r="C83" s="230" t="s">
        <v>448</v>
      </c>
      <c r="D83" s="412"/>
      <c r="E83" s="416"/>
      <c r="F83" s="406"/>
      <c r="G83" s="406"/>
    </row>
    <row r="84" spans="1:7" ht="25.5">
      <c r="A84" s="409"/>
      <c r="B84" s="230" t="s">
        <v>292</v>
      </c>
      <c r="C84" s="230" t="s">
        <v>448</v>
      </c>
      <c r="D84" s="412"/>
      <c r="E84" s="416"/>
      <c r="F84" s="406"/>
      <c r="G84" s="406"/>
    </row>
    <row r="85" spans="1:7" ht="25.5">
      <c r="A85" s="409"/>
      <c r="B85" s="230" t="s">
        <v>293</v>
      </c>
      <c r="C85" s="230" t="s">
        <v>448</v>
      </c>
      <c r="D85" s="413"/>
      <c r="E85" s="417"/>
      <c r="F85" s="407"/>
      <c r="G85" s="407"/>
    </row>
    <row r="86" spans="1:7" ht="25.5" customHeight="1" hidden="1">
      <c r="A86" s="401" t="s">
        <v>294</v>
      </c>
      <c r="B86" s="230" t="s">
        <v>313</v>
      </c>
      <c r="C86" s="230" t="s">
        <v>448</v>
      </c>
      <c r="D86" s="402"/>
      <c r="E86" s="235"/>
      <c r="F86" s="225" t="s">
        <v>729</v>
      </c>
      <c r="G86" s="225" t="s">
        <v>715</v>
      </c>
    </row>
    <row r="87" spans="1:7" ht="25.5" customHeight="1" hidden="1">
      <c r="A87" s="401"/>
      <c r="B87" s="230" t="s">
        <v>296</v>
      </c>
      <c r="C87" s="230" t="s">
        <v>448</v>
      </c>
      <c r="D87" s="410"/>
      <c r="E87" s="235"/>
      <c r="F87" s="225" t="s">
        <v>729</v>
      </c>
      <c r="G87" s="225" t="s">
        <v>715</v>
      </c>
    </row>
    <row r="88" spans="1:7" ht="38.25" customHeight="1" hidden="1">
      <c r="A88" s="401"/>
      <c r="B88" s="230" t="s">
        <v>721</v>
      </c>
      <c r="C88" s="230" t="s">
        <v>864</v>
      </c>
      <c r="D88" s="410"/>
      <c r="E88" s="235"/>
      <c r="F88" s="225" t="s">
        <v>729</v>
      </c>
      <c r="G88" s="225" t="s">
        <v>715</v>
      </c>
    </row>
    <row r="89" spans="1:7" ht="15.75" customHeight="1" hidden="1">
      <c r="A89" s="401"/>
      <c r="B89" s="230" t="s">
        <v>722</v>
      </c>
      <c r="C89" s="230" t="s">
        <v>864</v>
      </c>
      <c r="D89" s="403"/>
      <c r="E89" s="235"/>
      <c r="F89" s="225" t="s">
        <v>729</v>
      </c>
      <c r="G89" s="225" t="s">
        <v>715</v>
      </c>
    </row>
    <row r="90" spans="1:7" ht="25.5" customHeight="1" hidden="1">
      <c r="A90" s="401" t="s">
        <v>723</v>
      </c>
      <c r="B90" s="230" t="s">
        <v>314</v>
      </c>
      <c r="C90" s="230" t="s">
        <v>627</v>
      </c>
      <c r="D90" s="402"/>
      <c r="E90" s="235"/>
      <c r="F90" s="225" t="s">
        <v>729</v>
      </c>
      <c r="G90" s="225" t="s">
        <v>715</v>
      </c>
    </row>
    <row r="91" spans="1:7" ht="25.5" customHeight="1" hidden="1">
      <c r="A91" s="401"/>
      <c r="B91" s="230" t="s">
        <v>725</v>
      </c>
      <c r="C91" s="230" t="s">
        <v>448</v>
      </c>
      <c r="D91" s="403"/>
      <c r="E91" s="235"/>
      <c r="F91" s="225" t="s">
        <v>729</v>
      </c>
      <c r="G91" s="225" t="s">
        <v>715</v>
      </c>
    </row>
    <row r="92" spans="1:7" s="237" customFormat="1" ht="38.25">
      <c r="A92" s="404" t="s">
        <v>726</v>
      </c>
      <c r="B92" s="404"/>
      <c r="C92" s="404"/>
      <c r="D92" s="236">
        <f>'[1]для отчета'!E104</f>
        <v>19.41</v>
      </c>
      <c r="E92" s="235" t="str">
        <f>'[1]для отчета'!G104</f>
        <v>01.01.2016</v>
      </c>
      <c r="F92" s="225" t="s">
        <v>729</v>
      </c>
      <c r="G92" s="225" t="s">
        <v>715</v>
      </c>
    </row>
    <row r="93" spans="6:7" ht="15.75" hidden="1">
      <c r="F93" s="240"/>
      <c r="G93" s="240"/>
    </row>
    <row r="94" spans="2:7" ht="15.75" hidden="1">
      <c r="B94" s="238" t="s">
        <v>315</v>
      </c>
      <c r="F94" s="240"/>
      <c r="G94" s="240"/>
    </row>
    <row r="95" spans="6:7" ht="15.75" hidden="1">
      <c r="F95" s="240"/>
      <c r="G95" s="240"/>
    </row>
    <row r="96" spans="2:7" ht="15.75" hidden="1">
      <c r="B96" s="238" t="s">
        <v>316</v>
      </c>
      <c r="F96" s="240"/>
      <c r="G96" s="240"/>
    </row>
    <row r="97" spans="6:7" ht="15.75">
      <c r="F97" s="240"/>
      <c r="G97" s="240"/>
    </row>
    <row r="98" spans="6:7" ht="15.75">
      <c r="F98" s="240"/>
      <c r="G98" s="240"/>
    </row>
    <row r="99" spans="6:7" ht="15.75">
      <c r="F99" s="240"/>
      <c r="G99" s="240"/>
    </row>
    <row r="100" spans="6:7" ht="15.75">
      <c r="F100" s="240"/>
      <c r="G100" s="240"/>
    </row>
    <row r="101" spans="6:7" ht="15.75">
      <c r="F101" s="240"/>
      <c r="G101" s="240"/>
    </row>
    <row r="102" spans="6:7" ht="15.75">
      <c r="F102" s="240"/>
      <c r="G102" s="240"/>
    </row>
    <row r="103" spans="6:7" ht="15.75">
      <c r="F103" s="240"/>
      <c r="G103" s="240"/>
    </row>
    <row r="104" spans="6:7" ht="15.75">
      <c r="F104" s="240"/>
      <c r="G104" s="240"/>
    </row>
    <row r="105" spans="6:7" ht="15.75">
      <c r="F105" s="240"/>
      <c r="G105" s="240"/>
    </row>
    <row r="106" spans="6:7" ht="15.75">
      <c r="F106" s="240"/>
      <c r="G106" s="240"/>
    </row>
    <row r="107" spans="6:7" ht="15.75">
      <c r="F107" s="240"/>
      <c r="G107" s="240"/>
    </row>
    <row r="108" spans="6:7" ht="15.75">
      <c r="F108" s="240"/>
      <c r="G108" s="240"/>
    </row>
    <row r="109" spans="6:7" ht="15.75">
      <c r="F109" s="240"/>
      <c r="G109" s="240"/>
    </row>
    <row r="110" spans="6:7" ht="15.75">
      <c r="F110" s="240"/>
      <c r="G110" s="240"/>
    </row>
    <row r="111" spans="6:7" ht="15.75">
      <c r="F111" s="240"/>
      <c r="G111" s="240"/>
    </row>
    <row r="112" spans="6:7" ht="15.75">
      <c r="F112" s="240"/>
      <c r="G112" s="240"/>
    </row>
    <row r="113" spans="6:7" ht="15.75">
      <c r="F113" s="240"/>
      <c r="G113" s="240"/>
    </row>
    <row r="114" spans="6:7" ht="15.75">
      <c r="F114" s="240"/>
      <c r="G114" s="240"/>
    </row>
    <row r="115" spans="6:7" ht="15.75">
      <c r="F115" s="240"/>
      <c r="G115" s="240"/>
    </row>
    <row r="116" spans="6:7" ht="15.75">
      <c r="F116" s="240"/>
      <c r="G116" s="240"/>
    </row>
    <row r="117" spans="6:7" ht="15.75">
      <c r="F117" s="240"/>
      <c r="G117" s="240"/>
    </row>
    <row r="118" spans="6:7" ht="15.75">
      <c r="F118" s="240"/>
      <c r="G118" s="240"/>
    </row>
    <row r="119" spans="6:7" ht="15.75">
      <c r="F119" s="240"/>
      <c r="G119" s="240"/>
    </row>
    <row r="120" spans="6:7" ht="15.75">
      <c r="F120" s="240"/>
      <c r="G120" s="240"/>
    </row>
    <row r="121" spans="6:7" ht="15.75">
      <c r="F121" s="240"/>
      <c r="G121" s="240"/>
    </row>
    <row r="122" spans="6:7" ht="15.75">
      <c r="F122" s="240"/>
      <c r="G122" s="240"/>
    </row>
    <row r="123" spans="6:7" ht="15.75">
      <c r="F123" s="240"/>
      <c r="G123" s="240"/>
    </row>
    <row r="124" spans="6:7" ht="15.75">
      <c r="F124" s="240"/>
      <c r="G124" s="240"/>
    </row>
    <row r="125" spans="6:7" ht="15.75">
      <c r="F125" s="240"/>
      <c r="G125" s="240"/>
    </row>
    <row r="126" spans="6:7" ht="15.75">
      <c r="F126" s="240"/>
      <c r="G126" s="240"/>
    </row>
    <row r="127" spans="6:7" ht="15.75">
      <c r="F127" s="240"/>
      <c r="G127" s="240"/>
    </row>
    <row r="128" spans="6:7" ht="15.75">
      <c r="F128" s="240"/>
      <c r="G128" s="240"/>
    </row>
    <row r="129" spans="6:7" ht="15.75">
      <c r="F129" s="240"/>
      <c r="G129" s="240"/>
    </row>
    <row r="130" spans="6:7" ht="15.75">
      <c r="F130" s="240"/>
      <c r="G130" s="240"/>
    </row>
    <row r="131" spans="6:7" ht="15.75">
      <c r="F131" s="240"/>
      <c r="G131" s="240"/>
    </row>
    <row r="132" spans="6:7" ht="15.75">
      <c r="F132" s="240"/>
      <c r="G132" s="240"/>
    </row>
    <row r="133" spans="6:7" ht="15.75">
      <c r="F133" s="240"/>
      <c r="G133" s="240"/>
    </row>
    <row r="134" spans="6:7" ht="15.75">
      <c r="F134" s="240"/>
      <c r="G134" s="240"/>
    </row>
    <row r="135" spans="6:7" ht="15.75">
      <c r="F135" s="240"/>
      <c r="G135" s="240"/>
    </row>
    <row r="136" spans="6:7" ht="15.75">
      <c r="F136" s="240"/>
      <c r="G136" s="240"/>
    </row>
    <row r="137" spans="6:7" ht="15.75">
      <c r="F137" s="240"/>
      <c r="G137" s="240"/>
    </row>
    <row r="138" spans="6:7" ht="15.75">
      <c r="F138" s="240"/>
      <c r="G138" s="240"/>
    </row>
    <row r="139" spans="6:7" ht="15.75">
      <c r="F139" s="240"/>
      <c r="G139" s="240"/>
    </row>
    <row r="140" spans="6:7" ht="15.75">
      <c r="F140" s="240"/>
      <c r="G140" s="240"/>
    </row>
    <row r="141" spans="6:7" ht="15.75">
      <c r="F141" s="240"/>
      <c r="G141" s="240"/>
    </row>
    <row r="142" spans="6:7" ht="15.75">
      <c r="F142" s="240"/>
      <c r="G142" s="240"/>
    </row>
    <row r="143" spans="6:7" ht="15.75">
      <c r="F143" s="240"/>
      <c r="G143" s="240"/>
    </row>
    <row r="144" spans="6:7" ht="15.75">
      <c r="F144" s="240"/>
      <c r="G144" s="240"/>
    </row>
    <row r="145" spans="6:7" ht="15.75">
      <c r="F145" s="240"/>
      <c r="G145" s="240"/>
    </row>
    <row r="146" spans="6:7" ht="15.75">
      <c r="F146" s="240"/>
      <c r="G146" s="240"/>
    </row>
    <row r="147" spans="6:7" ht="15.75">
      <c r="F147" s="240"/>
      <c r="G147" s="240"/>
    </row>
    <row r="148" spans="6:7" ht="15.75">
      <c r="F148" s="240"/>
      <c r="G148" s="240"/>
    </row>
    <row r="149" spans="6:7" ht="15.75">
      <c r="F149" s="240"/>
      <c r="G149" s="240"/>
    </row>
    <row r="150" spans="6:7" ht="15.75">
      <c r="F150" s="240"/>
      <c r="G150" s="240"/>
    </row>
    <row r="151" spans="6:7" ht="15.75">
      <c r="F151" s="240"/>
      <c r="G151" s="240"/>
    </row>
    <row r="152" spans="6:7" ht="15.75">
      <c r="F152" s="240"/>
      <c r="G152" s="240"/>
    </row>
    <row r="153" spans="6:7" ht="15.75">
      <c r="F153" s="240"/>
      <c r="G153" s="240"/>
    </row>
    <row r="154" spans="6:7" ht="15.75">
      <c r="F154" s="240"/>
      <c r="G154" s="240"/>
    </row>
    <row r="155" spans="6:7" ht="15.75">
      <c r="F155" s="240"/>
      <c r="G155" s="240"/>
    </row>
    <row r="156" spans="6:7" ht="15.75">
      <c r="F156" s="240"/>
      <c r="G156" s="240"/>
    </row>
    <row r="157" spans="6:7" ht="15.75">
      <c r="F157" s="240"/>
      <c r="G157" s="240"/>
    </row>
    <row r="158" spans="6:7" ht="15.75">
      <c r="F158" s="240"/>
      <c r="G158" s="240"/>
    </row>
    <row r="159" spans="6:7" ht="15.75">
      <c r="F159" s="240"/>
      <c r="G159" s="240"/>
    </row>
    <row r="160" spans="6:7" ht="15.75">
      <c r="F160" s="240"/>
      <c r="G160" s="240"/>
    </row>
    <row r="161" spans="6:7" ht="15.75">
      <c r="F161" s="240"/>
      <c r="G161" s="240"/>
    </row>
    <row r="162" spans="6:7" ht="15.75">
      <c r="F162" s="240"/>
      <c r="G162" s="240"/>
    </row>
    <row r="163" spans="6:7" ht="15.75">
      <c r="F163" s="240"/>
      <c r="G163" s="240"/>
    </row>
    <row r="164" spans="6:7" ht="15.75">
      <c r="F164" s="240"/>
      <c r="G164" s="240"/>
    </row>
    <row r="165" spans="6:7" ht="15.75">
      <c r="F165" s="240"/>
      <c r="G165" s="240"/>
    </row>
    <row r="166" spans="6:7" ht="15.75">
      <c r="F166" s="240"/>
      <c r="G166" s="240"/>
    </row>
    <row r="167" spans="6:7" ht="15.75">
      <c r="F167" s="240"/>
      <c r="G167" s="240"/>
    </row>
    <row r="168" spans="6:7" ht="15.75">
      <c r="F168" s="240"/>
      <c r="G168" s="240"/>
    </row>
    <row r="169" spans="6:7" ht="15.75">
      <c r="F169" s="240"/>
      <c r="G169" s="240"/>
    </row>
    <row r="170" spans="6:7" ht="15.75">
      <c r="F170" s="240"/>
      <c r="G170" s="240"/>
    </row>
    <row r="171" spans="6:7" ht="15.75">
      <c r="F171" s="240"/>
      <c r="G171" s="240"/>
    </row>
    <row r="172" spans="6:7" ht="15.75">
      <c r="F172" s="240"/>
      <c r="G172" s="240"/>
    </row>
    <row r="173" spans="6:7" ht="15.75">
      <c r="F173" s="240"/>
      <c r="G173" s="240"/>
    </row>
    <row r="174" spans="6:7" ht="15.75">
      <c r="F174" s="240"/>
      <c r="G174" s="240"/>
    </row>
    <row r="175" spans="6:7" ht="15.75">
      <c r="F175" s="240"/>
      <c r="G175" s="240"/>
    </row>
    <row r="176" spans="6:7" ht="15.75">
      <c r="F176" s="240"/>
      <c r="G176" s="240"/>
    </row>
    <row r="177" spans="6:7" ht="15.75">
      <c r="F177" s="240"/>
      <c r="G177" s="240"/>
    </row>
    <row r="178" spans="6:7" ht="15.75">
      <c r="F178" s="240"/>
      <c r="G178" s="240"/>
    </row>
    <row r="179" spans="6:7" ht="15.75">
      <c r="F179" s="240"/>
      <c r="G179" s="240"/>
    </row>
    <row r="180" spans="6:7" ht="15.75">
      <c r="F180" s="240"/>
      <c r="G180" s="240"/>
    </row>
    <row r="181" spans="6:7" ht="15.75">
      <c r="F181" s="240"/>
      <c r="G181" s="240"/>
    </row>
    <row r="182" spans="6:7" ht="15.75">
      <c r="F182" s="240"/>
      <c r="G182" s="240"/>
    </row>
    <row r="183" spans="6:7" ht="15.75">
      <c r="F183" s="240"/>
      <c r="G183" s="240"/>
    </row>
    <row r="184" spans="6:7" ht="15.75">
      <c r="F184" s="240"/>
      <c r="G184" s="240"/>
    </row>
    <row r="185" spans="6:7" ht="15.75">
      <c r="F185" s="240"/>
      <c r="G185" s="240"/>
    </row>
    <row r="186" spans="6:7" ht="15.75">
      <c r="F186" s="240"/>
      <c r="G186" s="240"/>
    </row>
    <row r="187" spans="6:7" ht="15.75">
      <c r="F187" s="240"/>
      <c r="G187" s="240"/>
    </row>
    <row r="188" spans="6:7" ht="15.75">
      <c r="F188" s="240"/>
      <c r="G188" s="240"/>
    </row>
    <row r="189" spans="6:7" ht="15.75">
      <c r="F189" s="240"/>
      <c r="G189" s="240"/>
    </row>
    <row r="190" spans="6:7" ht="15.75">
      <c r="F190" s="240"/>
      <c r="G190" s="240"/>
    </row>
    <row r="191" spans="6:7" ht="15.75">
      <c r="F191" s="240"/>
      <c r="G191" s="240"/>
    </row>
    <row r="192" spans="6:7" ht="15.75">
      <c r="F192" s="240"/>
      <c r="G192" s="240"/>
    </row>
    <row r="193" spans="6:7" ht="15.75">
      <c r="F193" s="240"/>
      <c r="G193" s="240"/>
    </row>
    <row r="194" spans="6:7" ht="15.75">
      <c r="F194" s="240"/>
      <c r="G194" s="240"/>
    </row>
    <row r="195" spans="6:7" ht="15.75">
      <c r="F195" s="240"/>
      <c r="G195" s="240"/>
    </row>
    <row r="196" spans="6:7" ht="15.75">
      <c r="F196" s="240"/>
      <c r="G196" s="240"/>
    </row>
    <row r="197" spans="6:7" ht="15.75">
      <c r="F197" s="240"/>
      <c r="G197" s="240"/>
    </row>
    <row r="198" spans="6:7" ht="15.75">
      <c r="F198" s="240"/>
      <c r="G198" s="240"/>
    </row>
    <row r="199" spans="6:7" ht="15.75">
      <c r="F199" s="240"/>
      <c r="G199" s="240"/>
    </row>
    <row r="200" spans="6:7" ht="15.75">
      <c r="F200" s="240"/>
      <c r="G200" s="240"/>
    </row>
    <row r="201" spans="6:7" ht="15.75">
      <c r="F201" s="240"/>
      <c r="G201" s="240"/>
    </row>
    <row r="202" spans="6:7" ht="15.75">
      <c r="F202" s="240"/>
      <c r="G202" s="240"/>
    </row>
    <row r="203" spans="6:7" ht="15.75">
      <c r="F203" s="240"/>
      <c r="G203" s="240"/>
    </row>
    <row r="204" spans="6:7" ht="15.75">
      <c r="F204" s="240"/>
      <c r="G204" s="240"/>
    </row>
    <row r="205" spans="6:7" ht="15.75">
      <c r="F205" s="240"/>
      <c r="G205" s="240"/>
    </row>
    <row r="206" spans="6:7" ht="15.75">
      <c r="F206" s="240"/>
      <c r="G206" s="240"/>
    </row>
    <row r="207" spans="6:7" ht="15.75">
      <c r="F207" s="240"/>
      <c r="G207" s="240"/>
    </row>
    <row r="208" spans="6:7" ht="15.75">
      <c r="F208" s="240"/>
      <c r="G208" s="240"/>
    </row>
    <row r="209" spans="6:7" ht="15.75">
      <c r="F209" s="240"/>
      <c r="G209" s="240"/>
    </row>
    <row r="210" spans="6:7" ht="15.75">
      <c r="F210" s="240"/>
      <c r="G210" s="240"/>
    </row>
    <row r="211" spans="6:7" ht="15.75">
      <c r="F211" s="240"/>
      <c r="G211" s="240"/>
    </row>
    <row r="212" spans="6:7" ht="15.75">
      <c r="F212" s="240"/>
      <c r="G212" s="240"/>
    </row>
    <row r="213" spans="6:7" ht="15.75">
      <c r="F213" s="240"/>
      <c r="G213" s="240"/>
    </row>
    <row r="214" spans="6:7" ht="15.75">
      <c r="F214" s="240"/>
      <c r="G214" s="240"/>
    </row>
    <row r="215" spans="6:7" ht="15.75">
      <c r="F215" s="240"/>
      <c r="G215" s="240"/>
    </row>
    <row r="216" spans="6:7" ht="15.75">
      <c r="F216" s="240"/>
      <c r="G216" s="240"/>
    </row>
    <row r="217" spans="6:7" ht="15.75">
      <c r="F217" s="240"/>
      <c r="G217" s="240"/>
    </row>
    <row r="218" spans="6:7" ht="15.75">
      <c r="F218" s="240"/>
      <c r="G218" s="240"/>
    </row>
    <row r="219" spans="6:7" ht="15.75">
      <c r="F219" s="240"/>
      <c r="G219" s="240"/>
    </row>
    <row r="220" spans="6:7" ht="15.75">
      <c r="F220" s="240"/>
      <c r="G220" s="240"/>
    </row>
    <row r="221" spans="6:7" ht="15.75">
      <c r="F221" s="240"/>
      <c r="G221" s="240"/>
    </row>
    <row r="222" spans="6:7" ht="15.75">
      <c r="F222" s="240"/>
      <c r="G222" s="240"/>
    </row>
    <row r="223" spans="6:7" ht="15.75">
      <c r="F223" s="240"/>
      <c r="G223" s="240"/>
    </row>
    <row r="224" spans="6:7" ht="15.75">
      <c r="F224" s="240"/>
      <c r="G224" s="240"/>
    </row>
    <row r="225" spans="6:7" ht="15.75">
      <c r="F225" s="240"/>
      <c r="G225" s="240"/>
    </row>
    <row r="226" spans="6:7" ht="15.75">
      <c r="F226" s="240"/>
      <c r="G226" s="240"/>
    </row>
    <row r="227" spans="6:7" ht="15.75">
      <c r="F227" s="240"/>
      <c r="G227" s="240"/>
    </row>
    <row r="228" spans="6:7" ht="15.75">
      <c r="F228" s="240"/>
      <c r="G228" s="240"/>
    </row>
    <row r="229" spans="6:7" ht="15.75">
      <c r="F229" s="240"/>
      <c r="G229" s="240"/>
    </row>
    <row r="230" spans="6:7" ht="15.75">
      <c r="F230" s="240"/>
      <c r="G230" s="240"/>
    </row>
    <row r="231" spans="6:7" ht="15.75">
      <c r="F231" s="240"/>
      <c r="G231" s="240"/>
    </row>
    <row r="232" spans="6:7" ht="15.75">
      <c r="F232" s="240"/>
      <c r="G232" s="240"/>
    </row>
    <row r="233" spans="6:7" ht="15.75">
      <c r="F233" s="240"/>
      <c r="G233" s="240"/>
    </row>
    <row r="234" spans="6:7" ht="15.75">
      <c r="F234" s="240"/>
      <c r="G234" s="240"/>
    </row>
    <row r="235" spans="6:7" ht="15.75">
      <c r="F235" s="240"/>
      <c r="G235" s="240"/>
    </row>
    <row r="236" spans="6:7" ht="15.75">
      <c r="F236" s="240"/>
      <c r="G236" s="240"/>
    </row>
    <row r="237" spans="6:7" ht="15.75">
      <c r="F237" s="240"/>
      <c r="G237" s="240"/>
    </row>
    <row r="238" spans="6:7" ht="15.75">
      <c r="F238" s="240"/>
      <c r="G238" s="240"/>
    </row>
    <row r="239" spans="6:7" ht="15.75">
      <c r="F239" s="240"/>
      <c r="G239" s="240"/>
    </row>
    <row r="240" spans="6:7" ht="15.75">
      <c r="F240" s="240"/>
      <c r="G240" s="240"/>
    </row>
    <row r="241" spans="6:7" ht="15.75">
      <c r="F241" s="240"/>
      <c r="G241" s="240"/>
    </row>
    <row r="242" spans="6:7" ht="15.75">
      <c r="F242" s="240"/>
      <c r="G242" s="240"/>
    </row>
    <row r="243" spans="6:7" ht="15.75">
      <c r="F243" s="240"/>
      <c r="G243" s="240"/>
    </row>
    <row r="244" spans="6:7" ht="15.75">
      <c r="F244" s="240"/>
      <c r="G244" s="240"/>
    </row>
    <row r="245" spans="6:7" ht="15.75">
      <c r="F245" s="240"/>
      <c r="G245" s="240"/>
    </row>
    <row r="246" spans="6:7" ht="15.75">
      <c r="F246" s="240"/>
      <c r="G246" s="240"/>
    </row>
    <row r="247" spans="6:7" ht="15.75">
      <c r="F247" s="240"/>
      <c r="G247" s="240"/>
    </row>
    <row r="248" spans="6:7" ht="15.75">
      <c r="F248" s="240"/>
      <c r="G248" s="240"/>
    </row>
    <row r="249" spans="6:7" ht="15.75">
      <c r="F249" s="240"/>
      <c r="G249" s="240"/>
    </row>
    <row r="250" spans="6:7" ht="15.75">
      <c r="F250" s="240"/>
      <c r="G250" s="240"/>
    </row>
    <row r="251" spans="6:7" ht="15.75">
      <c r="F251" s="240"/>
      <c r="G251" s="240"/>
    </row>
    <row r="252" spans="6:7" ht="15.75">
      <c r="F252" s="240"/>
      <c r="G252" s="240"/>
    </row>
    <row r="253" spans="6:7" ht="15.75">
      <c r="F253" s="240"/>
      <c r="G253" s="240"/>
    </row>
    <row r="254" spans="6:7" ht="15.75">
      <c r="F254" s="240"/>
      <c r="G254" s="240"/>
    </row>
    <row r="255" spans="6:7" ht="15.75">
      <c r="F255" s="240"/>
      <c r="G255" s="240"/>
    </row>
    <row r="256" spans="6:7" ht="15.75">
      <c r="F256" s="240"/>
      <c r="G256" s="240"/>
    </row>
    <row r="257" spans="6:7" ht="15.75">
      <c r="F257" s="240"/>
      <c r="G257" s="240"/>
    </row>
    <row r="258" spans="6:7" ht="15.75">
      <c r="F258" s="240"/>
      <c r="G258" s="240"/>
    </row>
    <row r="259" spans="6:7" ht="15.75">
      <c r="F259" s="240"/>
      <c r="G259" s="240"/>
    </row>
    <row r="260" spans="6:7" ht="15.75">
      <c r="F260" s="240"/>
      <c r="G260" s="240"/>
    </row>
    <row r="261" spans="6:7" ht="15.75">
      <c r="F261" s="240"/>
      <c r="G261" s="240"/>
    </row>
    <row r="262" spans="6:7" ht="15.75">
      <c r="F262" s="240"/>
      <c r="G262" s="240"/>
    </row>
    <row r="263" spans="6:7" ht="15.75">
      <c r="F263" s="240"/>
      <c r="G263" s="240"/>
    </row>
    <row r="264" spans="6:7" ht="15.75">
      <c r="F264" s="240"/>
      <c r="G264" s="240"/>
    </row>
    <row r="265" spans="6:7" ht="15.75">
      <c r="F265" s="240"/>
      <c r="G265" s="240"/>
    </row>
    <row r="266" spans="6:7" ht="15.75">
      <c r="F266" s="240"/>
      <c r="G266" s="240"/>
    </row>
    <row r="267" spans="6:7" ht="15.75">
      <c r="F267" s="240"/>
      <c r="G267" s="240"/>
    </row>
    <row r="268" spans="6:7" ht="15.75">
      <c r="F268" s="240"/>
      <c r="G268" s="240"/>
    </row>
    <row r="269" spans="6:7" ht="15.75">
      <c r="F269" s="240"/>
      <c r="G269" s="240"/>
    </row>
    <row r="270" spans="6:7" ht="15.75">
      <c r="F270" s="240"/>
      <c r="G270" s="240"/>
    </row>
    <row r="271" spans="6:7" ht="15.75">
      <c r="F271" s="240"/>
      <c r="G271" s="240"/>
    </row>
    <row r="272" spans="6:7" ht="15.75">
      <c r="F272" s="240"/>
      <c r="G272" s="240"/>
    </row>
    <row r="273" spans="6:7" ht="15.75">
      <c r="F273" s="240"/>
      <c r="G273" s="240"/>
    </row>
    <row r="274" spans="6:7" ht="15.75">
      <c r="F274" s="240"/>
      <c r="G274" s="240"/>
    </row>
    <row r="275" spans="6:7" ht="15.75">
      <c r="F275" s="240"/>
      <c r="G275" s="240"/>
    </row>
    <row r="276" spans="6:7" ht="15.75">
      <c r="F276" s="240"/>
      <c r="G276" s="240"/>
    </row>
    <row r="277" spans="6:7" ht="15.75">
      <c r="F277" s="240"/>
      <c r="G277" s="240"/>
    </row>
    <row r="278" spans="6:7" ht="15.75">
      <c r="F278" s="240"/>
      <c r="G278" s="240"/>
    </row>
    <row r="279" spans="6:7" ht="15.75">
      <c r="F279" s="240"/>
      <c r="G279" s="240"/>
    </row>
    <row r="280" spans="6:7" ht="15.75">
      <c r="F280" s="240"/>
      <c r="G280" s="240"/>
    </row>
    <row r="281" spans="6:7" ht="15.75">
      <c r="F281" s="240"/>
      <c r="G281" s="240"/>
    </row>
    <row r="282" spans="6:7" ht="15.75">
      <c r="F282" s="240"/>
      <c r="G282" s="240"/>
    </row>
    <row r="283" spans="6:7" ht="15.75">
      <c r="F283" s="240"/>
      <c r="G283" s="240"/>
    </row>
    <row r="284" spans="6:7" ht="15.75">
      <c r="F284" s="240"/>
      <c r="G284" s="240"/>
    </row>
    <row r="285" spans="6:7" ht="15.75">
      <c r="F285" s="240"/>
      <c r="G285" s="240"/>
    </row>
    <row r="286" spans="6:7" ht="15.75">
      <c r="F286" s="240"/>
      <c r="G286" s="240"/>
    </row>
    <row r="287" spans="6:7" ht="15.75">
      <c r="F287" s="240"/>
      <c r="G287" s="240"/>
    </row>
    <row r="288" spans="6:7" ht="15.75">
      <c r="F288" s="240"/>
      <c r="G288" s="240"/>
    </row>
    <row r="289" spans="6:7" ht="15.75">
      <c r="F289" s="240"/>
      <c r="G289" s="240"/>
    </row>
    <row r="290" spans="6:7" ht="15.75">
      <c r="F290" s="240"/>
      <c r="G290" s="240"/>
    </row>
    <row r="291" spans="6:7" ht="15.75">
      <c r="F291" s="240"/>
      <c r="G291" s="240"/>
    </row>
    <row r="292" spans="6:7" ht="15.75">
      <c r="F292" s="240"/>
      <c r="G292" s="240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48">
      <selection activeCell="D134" sqref="D134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0" t="s">
        <v>593</v>
      </c>
      <c r="B1" s="27"/>
      <c r="C1" s="27"/>
      <c r="D1" s="27"/>
    </row>
    <row r="2" spans="1:4" ht="14.25">
      <c r="A2" s="80" t="s">
        <v>594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1" t="s">
        <v>853</v>
      </c>
      <c r="B4" s="82" t="s">
        <v>107</v>
      </c>
      <c r="C4" s="82" t="s">
        <v>544</v>
      </c>
      <c r="D4" s="83" t="s">
        <v>109</v>
      </c>
    </row>
    <row r="5" spans="1:4" ht="16.5" thickBot="1">
      <c r="A5" s="84" t="s">
        <v>814</v>
      </c>
      <c r="B5" s="84" t="s">
        <v>477</v>
      </c>
      <c r="C5" s="85" t="s">
        <v>478</v>
      </c>
      <c r="D5" s="86"/>
    </row>
    <row r="6" spans="1:4" ht="21" customHeight="1" thickBot="1">
      <c r="A6" s="63" t="s">
        <v>815</v>
      </c>
      <c r="B6" s="63" t="s">
        <v>595</v>
      </c>
      <c r="C6" s="57" t="s">
        <v>478</v>
      </c>
      <c r="D6" s="30" t="s">
        <v>596</v>
      </c>
    </row>
    <row r="7" spans="1:4" ht="15.75">
      <c r="A7" s="63" t="s">
        <v>822</v>
      </c>
      <c r="B7" s="63" t="s">
        <v>597</v>
      </c>
      <c r="C7" s="57" t="s">
        <v>478</v>
      </c>
      <c r="D7" s="59" t="s">
        <v>598</v>
      </c>
    </row>
    <row r="8" spans="1:4" ht="16.5" thickBot="1">
      <c r="A8" s="63" t="s">
        <v>823</v>
      </c>
      <c r="B8" s="63" t="s">
        <v>731</v>
      </c>
      <c r="C8" s="57" t="s">
        <v>478</v>
      </c>
      <c r="D8" s="59" t="s">
        <v>735</v>
      </c>
    </row>
    <row r="9" spans="1:4" ht="16.5" thickBot="1">
      <c r="A9" s="63" t="s">
        <v>486</v>
      </c>
      <c r="B9" s="63" t="s">
        <v>599</v>
      </c>
      <c r="C9" s="63" t="s">
        <v>600</v>
      </c>
      <c r="D9" s="29">
        <v>26.09</v>
      </c>
    </row>
    <row r="10" spans="1:4" ht="15.75">
      <c r="A10" s="63" t="s">
        <v>487</v>
      </c>
      <c r="B10" s="63" t="s">
        <v>601</v>
      </c>
      <c r="C10" s="57" t="s">
        <v>478</v>
      </c>
      <c r="D10" s="59" t="s">
        <v>602</v>
      </c>
    </row>
    <row r="11" spans="1:4" ht="16.5" thickBot="1">
      <c r="A11" s="63" t="s">
        <v>489</v>
      </c>
      <c r="B11" s="63" t="s">
        <v>603</v>
      </c>
      <c r="C11" s="57" t="s">
        <v>478</v>
      </c>
      <c r="D11" s="59" t="s">
        <v>604</v>
      </c>
    </row>
    <row r="12" spans="1:4" ht="33" customHeight="1" thickBot="1">
      <c r="A12" s="63" t="s">
        <v>491</v>
      </c>
      <c r="B12" s="87" t="s">
        <v>605</v>
      </c>
      <c r="C12" s="57" t="s">
        <v>478</v>
      </c>
      <c r="D12" s="31" t="s">
        <v>8</v>
      </c>
    </row>
    <row r="13" spans="1:4" ht="16.5" thickBot="1">
      <c r="A13" s="63" t="s">
        <v>493</v>
      </c>
      <c r="B13" s="63" t="s">
        <v>606</v>
      </c>
      <c r="C13" s="57" t="s">
        <v>478</v>
      </c>
      <c r="D13" s="88" t="s">
        <v>484</v>
      </c>
    </row>
    <row r="14" spans="1:4" ht="16.5" thickBot="1">
      <c r="A14" s="63" t="s">
        <v>495</v>
      </c>
      <c r="B14" s="63" t="s">
        <v>607</v>
      </c>
      <c r="C14" s="29" t="s">
        <v>608</v>
      </c>
      <c r="D14" s="29">
        <v>5.183</v>
      </c>
    </row>
    <row r="15" spans="1:4" ht="34.5" customHeight="1" thickBot="1">
      <c r="A15" s="89">
        <v>11</v>
      </c>
      <c r="B15" s="87" t="s">
        <v>609</v>
      </c>
      <c r="C15" s="57" t="s">
        <v>478</v>
      </c>
      <c r="D15" s="31" t="s">
        <v>11</v>
      </c>
    </row>
    <row r="16" spans="1:4" ht="19.5" customHeight="1" thickBot="1">
      <c r="A16" s="90" t="s">
        <v>610</v>
      </c>
      <c r="B16" s="63" t="s">
        <v>611</v>
      </c>
      <c r="C16" s="57" t="s">
        <v>612</v>
      </c>
      <c r="D16" s="91">
        <v>0.03</v>
      </c>
    </row>
    <row r="17" spans="1:4" ht="35.25" customHeight="1" thickBot="1">
      <c r="A17" s="63" t="s">
        <v>613</v>
      </c>
      <c r="B17" s="87" t="s">
        <v>122</v>
      </c>
      <c r="C17" s="57" t="s">
        <v>478</v>
      </c>
      <c r="D17" s="31" t="s">
        <v>123</v>
      </c>
    </row>
    <row r="19" ht="13.5" thickBot="1"/>
    <row r="20" spans="1:4" ht="16.5" thickBot="1">
      <c r="A20" s="81" t="s">
        <v>853</v>
      </c>
      <c r="B20" s="82" t="s">
        <v>107</v>
      </c>
      <c r="C20" s="82" t="s">
        <v>544</v>
      </c>
      <c r="D20" s="83" t="s">
        <v>109</v>
      </c>
    </row>
    <row r="21" spans="1:4" ht="16.5" thickBot="1">
      <c r="A21" s="84" t="s">
        <v>814</v>
      </c>
      <c r="B21" s="84" t="s">
        <v>477</v>
      </c>
      <c r="C21" s="85" t="s">
        <v>478</v>
      </c>
      <c r="D21" s="86"/>
    </row>
    <row r="22" spans="1:4" ht="15.75">
      <c r="A22" s="63" t="s">
        <v>815</v>
      </c>
      <c r="B22" s="63" t="s">
        <v>595</v>
      </c>
      <c r="C22" s="57" t="s">
        <v>478</v>
      </c>
      <c r="D22" s="92" t="s">
        <v>596</v>
      </c>
    </row>
    <row r="23" spans="1:4" ht="15.75">
      <c r="A23" s="63" t="s">
        <v>822</v>
      </c>
      <c r="B23" s="63" t="s">
        <v>597</v>
      </c>
      <c r="C23" s="93" t="s">
        <v>478</v>
      </c>
      <c r="D23" s="59" t="s">
        <v>598</v>
      </c>
    </row>
    <row r="24" spans="1:4" ht="15.75">
      <c r="A24" s="63" t="s">
        <v>823</v>
      </c>
      <c r="B24" s="63" t="s">
        <v>731</v>
      </c>
      <c r="C24" s="93" t="s">
        <v>478</v>
      </c>
      <c r="D24" s="59" t="s">
        <v>735</v>
      </c>
    </row>
    <row r="25" spans="1:4" ht="15.75">
      <c r="A25" s="63" t="s">
        <v>486</v>
      </c>
      <c r="B25" s="63" t="s">
        <v>599</v>
      </c>
      <c r="C25" s="73" t="s">
        <v>600</v>
      </c>
      <c r="D25" s="94">
        <v>29.97</v>
      </c>
    </row>
    <row r="26" spans="1:4" ht="15.75">
      <c r="A26" s="63" t="s">
        <v>487</v>
      </c>
      <c r="B26" s="63" t="s">
        <v>601</v>
      </c>
      <c r="C26" s="93" t="s">
        <v>478</v>
      </c>
      <c r="D26" s="59" t="s">
        <v>602</v>
      </c>
    </row>
    <row r="27" spans="1:4" ht="15.75">
      <c r="A27" s="63" t="s">
        <v>489</v>
      </c>
      <c r="B27" s="63" t="s">
        <v>603</v>
      </c>
      <c r="C27" s="93" t="s">
        <v>478</v>
      </c>
      <c r="D27" s="59" t="s">
        <v>604</v>
      </c>
    </row>
    <row r="28" spans="1:4" ht="31.5">
      <c r="A28" s="63" t="s">
        <v>491</v>
      </c>
      <c r="B28" s="87" t="s">
        <v>605</v>
      </c>
      <c r="C28" s="93" t="s">
        <v>478</v>
      </c>
      <c r="D28" s="26" t="s">
        <v>8</v>
      </c>
    </row>
    <row r="29" spans="1:4" ht="15.75">
      <c r="A29" s="63" t="s">
        <v>493</v>
      </c>
      <c r="B29" s="63" t="s">
        <v>606</v>
      </c>
      <c r="C29" s="95" t="s">
        <v>478</v>
      </c>
      <c r="D29" s="88">
        <v>42186</v>
      </c>
    </row>
    <row r="30" spans="1:4" ht="15.75">
      <c r="A30" s="63" t="s">
        <v>495</v>
      </c>
      <c r="B30" s="73" t="s">
        <v>607</v>
      </c>
      <c r="C30" s="96" t="s">
        <v>608</v>
      </c>
      <c r="D30" s="94">
        <v>5.654</v>
      </c>
    </row>
    <row r="31" spans="1:4" ht="31.5">
      <c r="A31" s="89">
        <v>11</v>
      </c>
      <c r="B31" s="87" t="s">
        <v>609</v>
      </c>
      <c r="C31" s="97" t="s">
        <v>478</v>
      </c>
      <c r="D31" s="26" t="s">
        <v>11</v>
      </c>
    </row>
    <row r="32" spans="1:4" ht="15.75">
      <c r="A32" s="90" t="s">
        <v>610</v>
      </c>
      <c r="B32" s="63" t="s">
        <v>611</v>
      </c>
      <c r="C32" s="93" t="s">
        <v>612</v>
      </c>
      <c r="D32" s="91">
        <v>0.03</v>
      </c>
    </row>
    <row r="33" spans="1:4" ht="31.5">
      <c r="A33" s="63" t="s">
        <v>613</v>
      </c>
      <c r="B33" s="87" t="s">
        <v>122</v>
      </c>
      <c r="C33" s="93" t="s">
        <v>478</v>
      </c>
      <c r="D33" s="26" t="s">
        <v>123</v>
      </c>
    </row>
    <row r="35" ht="13.5" thickBot="1"/>
    <row r="36" spans="1:4" ht="16.5" thickBot="1">
      <c r="A36" s="81" t="s">
        <v>853</v>
      </c>
      <c r="B36" s="82" t="s">
        <v>107</v>
      </c>
      <c r="C36" s="82" t="s">
        <v>544</v>
      </c>
      <c r="D36" s="83" t="s">
        <v>109</v>
      </c>
    </row>
    <row r="37" spans="1:4" ht="16.5" thickBot="1">
      <c r="A37" s="84" t="s">
        <v>814</v>
      </c>
      <c r="B37" s="84" t="s">
        <v>477</v>
      </c>
      <c r="C37" s="85" t="s">
        <v>478</v>
      </c>
      <c r="D37" s="86"/>
    </row>
    <row r="38" spans="1:4" ht="15.75">
      <c r="A38" s="63" t="s">
        <v>815</v>
      </c>
      <c r="B38" s="63" t="s">
        <v>595</v>
      </c>
      <c r="C38" s="57" t="s">
        <v>478</v>
      </c>
      <c r="D38" s="92" t="s">
        <v>736</v>
      </c>
    </row>
    <row r="39" spans="1:4" ht="15.75">
      <c r="A39" s="63" t="s">
        <v>822</v>
      </c>
      <c r="B39" s="63" t="s">
        <v>597</v>
      </c>
      <c r="C39" s="93" t="s">
        <v>478</v>
      </c>
      <c r="D39" s="59" t="s">
        <v>598</v>
      </c>
    </row>
    <row r="40" spans="1:4" ht="15.75">
      <c r="A40" s="63" t="s">
        <v>823</v>
      </c>
      <c r="B40" s="63" t="s">
        <v>731</v>
      </c>
      <c r="C40" s="93" t="s">
        <v>478</v>
      </c>
      <c r="D40" s="59" t="s">
        <v>735</v>
      </c>
    </row>
    <row r="41" spans="1:4" ht="15.75">
      <c r="A41" s="63" t="s">
        <v>486</v>
      </c>
      <c r="B41" s="63" t="s">
        <v>599</v>
      </c>
      <c r="C41" s="73" t="s">
        <v>600</v>
      </c>
      <c r="D41" s="94">
        <v>18.44</v>
      </c>
    </row>
    <row r="42" spans="1:4" ht="15.75">
      <c r="A42" s="63" t="s">
        <v>487</v>
      </c>
      <c r="B42" s="63" t="s">
        <v>601</v>
      </c>
      <c r="C42" s="93" t="s">
        <v>478</v>
      </c>
      <c r="D42" s="59" t="s">
        <v>602</v>
      </c>
    </row>
    <row r="43" spans="1:4" ht="15.75">
      <c r="A43" s="63" t="s">
        <v>489</v>
      </c>
      <c r="B43" s="63" t="s">
        <v>603</v>
      </c>
      <c r="C43" s="93" t="s">
        <v>478</v>
      </c>
      <c r="D43" s="98" t="s">
        <v>604</v>
      </c>
    </row>
    <row r="44" spans="1:4" ht="31.5">
      <c r="A44" s="63" t="s">
        <v>491</v>
      </c>
      <c r="B44" s="87" t="s">
        <v>605</v>
      </c>
      <c r="C44" s="93" t="s">
        <v>478</v>
      </c>
      <c r="D44" s="26" t="s">
        <v>13</v>
      </c>
    </row>
    <row r="45" spans="1:4" ht="15.75">
      <c r="A45" s="63" t="s">
        <v>493</v>
      </c>
      <c r="B45" s="63" t="s">
        <v>606</v>
      </c>
      <c r="C45" s="95" t="s">
        <v>478</v>
      </c>
      <c r="D45" s="99">
        <v>42005</v>
      </c>
    </row>
    <row r="46" spans="1:4" ht="15.75">
      <c r="A46" s="63" t="s">
        <v>495</v>
      </c>
      <c r="B46" s="73" t="s">
        <v>607</v>
      </c>
      <c r="C46" s="96" t="s">
        <v>608</v>
      </c>
      <c r="D46" s="94">
        <v>9.029</v>
      </c>
    </row>
    <row r="47" spans="1:4" ht="31.5">
      <c r="A47" s="89">
        <v>11</v>
      </c>
      <c r="B47" s="87" t="s">
        <v>124</v>
      </c>
      <c r="C47" s="97" t="s">
        <v>478</v>
      </c>
      <c r="D47" s="26" t="s">
        <v>11</v>
      </c>
    </row>
    <row r="49" ht="13.5" thickBot="1"/>
    <row r="50" spans="1:4" ht="16.5" thickBot="1">
      <c r="A50" s="81" t="s">
        <v>853</v>
      </c>
      <c r="B50" s="82" t="s">
        <v>107</v>
      </c>
      <c r="C50" s="82" t="s">
        <v>544</v>
      </c>
      <c r="D50" s="83" t="s">
        <v>109</v>
      </c>
    </row>
    <row r="51" spans="1:4" ht="16.5" thickBot="1">
      <c r="A51" s="84" t="s">
        <v>814</v>
      </c>
      <c r="B51" s="84" t="s">
        <v>477</v>
      </c>
      <c r="C51" s="85" t="s">
        <v>478</v>
      </c>
      <c r="D51" s="86"/>
    </row>
    <row r="52" spans="1:4" ht="15.75">
      <c r="A52" s="63" t="s">
        <v>815</v>
      </c>
      <c r="B52" s="63" t="s">
        <v>595</v>
      </c>
      <c r="C52" s="57" t="s">
        <v>478</v>
      </c>
      <c r="D52" s="92" t="s">
        <v>736</v>
      </c>
    </row>
    <row r="53" spans="1:4" ht="15.75">
      <c r="A53" s="63" t="s">
        <v>822</v>
      </c>
      <c r="B53" s="63" t="s">
        <v>597</v>
      </c>
      <c r="C53" s="93" t="s">
        <v>478</v>
      </c>
      <c r="D53" s="59" t="s">
        <v>598</v>
      </c>
    </row>
    <row r="54" spans="1:4" ht="15.75">
      <c r="A54" s="63" t="s">
        <v>823</v>
      </c>
      <c r="B54" s="63" t="s">
        <v>731</v>
      </c>
      <c r="C54" s="93" t="s">
        <v>478</v>
      </c>
      <c r="D54" s="59" t="s">
        <v>735</v>
      </c>
    </row>
    <row r="55" spans="1:4" ht="15.75">
      <c r="A55" s="63" t="s">
        <v>486</v>
      </c>
      <c r="B55" s="63" t="s">
        <v>599</v>
      </c>
      <c r="C55" s="73" t="s">
        <v>600</v>
      </c>
      <c r="D55" s="94">
        <v>21.18</v>
      </c>
    </row>
    <row r="56" spans="1:4" ht="15.75">
      <c r="A56" s="63" t="s">
        <v>487</v>
      </c>
      <c r="B56" s="63" t="s">
        <v>601</v>
      </c>
      <c r="C56" s="93" t="s">
        <v>478</v>
      </c>
      <c r="D56" s="59" t="s">
        <v>602</v>
      </c>
    </row>
    <row r="57" spans="1:4" ht="15.75">
      <c r="A57" s="63" t="s">
        <v>489</v>
      </c>
      <c r="B57" s="63" t="s">
        <v>603</v>
      </c>
      <c r="C57" s="93" t="s">
        <v>478</v>
      </c>
      <c r="D57" s="98" t="s">
        <v>604</v>
      </c>
    </row>
    <row r="58" spans="1:4" ht="31.5">
      <c r="A58" s="63" t="s">
        <v>491</v>
      </c>
      <c r="B58" s="87" t="s">
        <v>605</v>
      </c>
      <c r="C58" s="93" t="s">
        <v>478</v>
      </c>
      <c r="D58" s="26" t="s">
        <v>13</v>
      </c>
    </row>
    <row r="59" spans="1:4" ht="15.75">
      <c r="A59" s="63" t="s">
        <v>493</v>
      </c>
      <c r="B59" s="63" t="s">
        <v>606</v>
      </c>
      <c r="C59" s="95" t="s">
        <v>478</v>
      </c>
      <c r="D59" s="99">
        <v>42186</v>
      </c>
    </row>
    <row r="60" spans="1:4" ht="15.75">
      <c r="A60" s="63" t="s">
        <v>495</v>
      </c>
      <c r="B60" s="73" t="s">
        <v>607</v>
      </c>
      <c r="C60" s="96" t="s">
        <v>608</v>
      </c>
      <c r="D60" s="94">
        <v>9.85</v>
      </c>
    </row>
    <row r="61" spans="1:4" ht="31.5">
      <c r="A61" s="89">
        <v>11</v>
      </c>
      <c r="B61" s="87" t="s">
        <v>124</v>
      </c>
      <c r="C61" s="97" t="s">
        <v>478</v>
      </c>
      <c r="D61" s="26" t="s">
        <v>11</v>
      </c>
    </row>
    <row r="63" ht="13.5" thickBot="1"/>
    <row r="64" spans="1:4" ht="16.5" thickBot="1">
      <c r="A64" s="81" t="s">
        <v>853</v>
      </c>
      <c r="B64" s="82" t="s">
        <v>107</v>
      </c>
      <c r="C64" s="82" t="s">
        <v>544</v>
      </c>
      <c r="D64" s="83" t="s">
        <v>109</v>
      </c>
    </row>
    <row r="65" spans="1:4" ht="15.75">
      <c r="A65" s="84" t="s">
        <v>814</v>
      </c>
      <c r="B65" s="84" t="s">
        <v>477</v>
      </c>
      <c r="C65" s="85" t="s">
        <v>478</v>
      </c>
      <c r="D65" s="100"/>
    </row>
    <row r="66" spans="1:4" ht="15.75">
      <c r="A66" s="63" t="s">
        <v>815</v>
      </c>
      <c r="B66" s="63" t="s">
        <v>595</v>
      </c>
      <c r="C66" s="93" t="s">
        <v>478</v>
      </c>
      <c r="D66" s="101" t="s">
        <v>15</v>
      </c>
    </row>
    <row r="67" spans="1:4" ht="15.75">
      <c r="A67" s="63" t="s">
        <v>822</v>
      </c>
      <c r="B67" s="63" t="s">
        <v>597</v>
      </c>
      <c r="C67" s="93" t="s">
        <v>478</v>
      </c>
      <c r="D67" s="59" t="s">
        <v>598</v>
      </c>
    </row>
    <row r="68" spans="1:4" ht="15.75">
      <c r="A68" s="63" t="s">
        <v>823</v>
      </c>
      <c r="B68" s="63" t="s">
        <v>731</v>
      </c>
      <c r="C68" s="93" t="s">
        <v>478</v>
      </c>
      <c r="D68" s="59" t="s">
        <v>445</v>
      </c>
    </row>
    <row r="69" spans="1:4" ht="15.75">
      <c r="A69" s="63" t="s">
        <v>486</v>
      </c>
      <c r="B69" s="63" t="s">
        <v>599</v>
      </c>
      <c r="C69" s="73" t="s">
        <v>600</v>
      </c>
      <c r="D69" s="94">
        <v>1530.46</v>
      </c>
    </row>
    <row r="70" spans="1:4" ht="15.75">
      <c r="A70" s="63" t="s">
        <v>487</v>
      </c>
      <c r="B70" s="63" t="s">
        <v>601</v>
      </c>
      <c r="C70" s="93" t="s">
        <v>478</v>
      </c>
      <c r="D70" s="59" t="s">
        <v>125</v>
      </c>
    </row>
    <row r="71" spans="1:4" ht="15.75">
      <c r="A71" s="63" t="s">
        <v>489</v>
      </c>
      <c r="B71" s="63" t="s">
        <v>603</v>
      </c>
      <c r="C71" s="93" t="s">
        <v>478</v>
      </c>
      <c r="D71" s="98" t="s">
        <v>126</v>
      </c>
    </row>
    <row r="72" spans="1:4" ht="31.5">
      <c r="A72" s="63" t="s">
        <v>491</v>
      </c>
      <c r="B72" s="87" t="s">
        <v>605</v>
      </c>
      <c r="C72" s="93" t="s">
        <v>478</v>
      </c>
      <c r="D72" s="26" t="s">
        <v>18</v>
      </c>
    </row>
    <row r="73" spans="1:4" ht="15.75">
      <c r="A73" s="63" t="s">
        <v>493</v>
      </c>
      <c r="B73" s="63" t="s">
        <v>606</v>
      </c>
      <c r="C73" s="95" t="s">
        <v>478</v>
      </c>
      <c r="D73" s="99">
        <v>42005</v>
      </c>
    </row>
    <row r="74" spans="1:4" ht="15.75">
      <c r="A74" s="63" t="s">
        <v>495</v>
      </c>
      <c r="B74" s="73" t="s">
        <v>21</v>
      </c>
      <c r="C74" s="102" t="s">
        <v>127</v>
      </c>
      <c r="D74" s="3">
        <v>0.03553</v>
      </c>
    </row>
    <row r="75" spans="1:4" ht="15.75">
      <c r="A75" s="63" t="s">
        <v>128</v>
      </c>
      <c r="B75" s="73" t="s">
        <v>23</v>
      </c>
      <c r="C75" s="102" t="s">
        <v>127</v>
      </c>
      <c r="D75" s="103">
        <v>0.03113</v>
      </c>
    </row>
    <row r="76" spans="1:4" ht="15.75">
      <c r="A76" s="63" t="s">
        <v>129</v>
      </c>
      <c r="B76" s="73" t="s">
        <v>24</v>
      </c>
      <c r="C76" s="102" t="s">
        <v>127</v>
      </c>
      <c r="D76" s="103">
        <v>0.02673</v>
      </c>
    </row>
    <row r="77" spans="1:4" ht="31.5">
      <c r="A77" s="89">
        <v>11</v>
      </c>
      <c r="B77" s="87" t="s">
        <v>124</v>
      </c>
      <c r="C77" s="97" t="s">
        <v>478</v>
      </c>
      <c r="D77" s="104" t="s">
        <v>19</v>
      </c>
    </row>
    <row r="78" spans="1:4" ht="15.75">
      <c r="A78" s="63" t="s">
        <v>130</v>
      </c>
      <c r="B78" s="73" t="s">
        <v>25</v>
      </c>
      <c r="C78" s="102" t="s">
        <v>127</v>
      </c>
      <c r="D78" s="105">
        <v>0.02794</v>
      </c>
    </row>
    <row r="79" spans="1:4" ht="31.5">
      <c r="A79" s="89" t="s">
        <v>131</v>
      </c>
      <c r="B79" s="87" t="s">
        <v>124</v>
      </c>
      <c r="C79" s="97" t="s">
        <v>478</v>
      </c>
      <c r="D79" s="104" t="s">
        <v>11</v>
      </c>
    </row>
    <row r="81" ht="13.5" thickBot="1"/>
    <row r="82" spans="1:4" ht="16.5" thickBot="1">
      <c r="A82" s="81" t="s">
        <v>853</v>
      </c>
      <c r="B82" s="82" t="s">
        <v>107</v>
      </c>
      <c r="C82" s="82" t="s">
        <v>544</v>
      </c>
      <c r="D82" s="83" t="s">
        <v>109</v>
      </c>
    </row>
    <row r="83" spans="1:4" ht="15.75">
      <c r="A83" s="84" t="s">
        <v>814</v>
      </c>
      <c r="B83" s="84" t="s">
        <v>477</v>
      </c>
      <c r="C83" s="85" t="s">
        <v>478</v>
      </c>
      <c r="D83" s="100"/>
    </row>
    <row r="84" spans="1:4" ht="15.75">
      <c r="A84" s="63" t="s">
        <v>815</v>
      </c>
      <c r="B84" s="63" t="s">
        <v>595</v>
      </c>
      <c r="C84" s="93" t="s">
        <v>478</v>
      </c>
      <c r="D84" s="101" t="s">
        <v>15</v>
      </c>
    </row>
    <row r="85" spans="1:4" ht="15.75">
      <c r="A85" s="63" t="s">
        <v>822</v>
      </c>
      <c r="B85" s="63" t="s">
        <v>597</v>
      </c>
      <c r="C85" s="93" t="s">
        <v>478</v>
      </c>
      <c r="D85" s="59" t="s">
        <v>598</v>
      </c>
    </row>
    <row r="86" spans="1:4" ht="15.75">
      <c r="A86" s="63" t="s">
        <v>823</v>
      </c>
      <c r="B86" s="63" t="s">
        <v>731</v>
      </c>
      <c r="C86" s="93" t="s">
        <v>478</v>
      </c>
      <c r="D86" s="59" t="s">
        <v>445</v>
      </c>
    </row>
    <row r="87" spans="1:4" ht="15.75">
      <c r="A87" s="63" t="s">
        <v>486</v>
      </c>
      <c r="B87" s="63" t="s">
        <v>599</v>
      </c>
      <c r="C87" s="73" t="s">
        <v>600</v>
      </c>
      <c r="D87" s="94">
        <v>1681.5</v>
      </c>
    </row>
    <row r="88" spans="1:4" ht="15.75">
      <c r="A88" s="63" t="s">
        <v>487</v>
      </c>
      <c r="B88" s="63" t="s">
        <v>601</v>
      </c>
      <c r="C88" s="93" t="s">
        <v>478</v>
      </c>
      <c r="D88" s="59" t="s">
        <v>125</v>
      </c>
    </row>
    <row r="89" spans="1:4" ht="15.75">
      <c r="A89" s="63" t="s">
        <v>489</v>
      </c>
      <c r="B89" s="63" t="s">
        <v>603</v>
      </c>
      <c r="C89" s="93" t="s">
        <v>478</v>
      </c>
      <c r="D89" s="98" t="s">
        <v>126</v>
      </c>
    </row>
    <row r="90" spans="1:4" ht="31.5">
      <c r="A90" s="63" t="s">
        <v>491</v>
      </c>
      <c r="B90" s="87" t="s">
        <v>605</v>
      </c>
      <c r="C90" s="93" t="s">
        <v>478</v>
      </c>
      <c r="D90" s="26" t="s">
        <v>18</v>
      </c>
    </row>
    <row r="91" spans="1:4" ht="15.75">
      <c r="A91" s="63" t="s">
        <v>493</v>
      </c>
      <c r="B91" s="63" t="s">
        <v>606</v>
      </c>
      <c r="C91" s="95" t="s">
        <v>478</v>
      </c>
      <c r="D91" s="99">
        <v>42186</v>
      </c>
    </row>
    <row r="92" spans="1:4" ht="15.75">
      <c r="A92" s="63" t="s">
        <v>495</v>
      </c>
      <c r="B92" s="73" t="s">
        <v>21</v>
      </c>
      <c r="C92" s="102" t="s">
        <v>127</v>
      </c>
      <c r="D92" s="3">
        <v>0.03876</v>
      </c>
    </row>
    <row r="93" spans="1:4" ht="15.75">
      <c r="A93" s="63" t="s">
        <v>128</v>
      </c>
      <c r="B93" s="73" t="s">
        <v>23</v>
      </c>
      <c r="C93" s="102" t="s">
        <v>127</v>
      </c>
      <c r="D93" s="103">
        <v>0.03396</v>
      </c>
    </row>
    <row r="94" spans="1:4" ht="15.75">
      <c r="A94" s="63" t="s">
        <v>129</v>
      </c>
      <c r="B94" s="73" t="s">
        <v>24</v>
      </c>
      <c r="C94" s="102" t="s">
        <v>127</v>
      </c>
      <c r="D94" s="103">
        <v>0.02916</v>
      </c>
    </row>
    <row r="95" spans="1:4" ht="31.5">
      <c r="A95" s="89">
        <v>11</v>
      </c>
      <c r="B95" s="87" t="s">
        <v>124</v>
      </c>
      <c r="C95" s="97" t="s">
        <v>478</v>
      </c>
      <c r="D95" s="104" t="s">
        <v>19</v>
      </c>
    </row>
    <row r="96" spans="1:4" ht="15.75">
      <c r="A96" s="63" t="s">
        <v>130</v>
      </c>
      <c r="B96" s="73" t="s">
        <v>25</v>
      </c>
      <c r="C96" s="102" t="s">
        <v>127</v>
      </c>
      <c r="D96" s="105">
        <v>0.03048</v>
      </c>
    </row>
    <row r="97" spans="1:4" ht="31.5">
      <c r="A97" s="89" t="s">
        <v>131</v>
      </c>
      <c r="B97" s="87" t="s">
        <v>124</v>
      </c>
      <c r="C97" s="97" t="s">
        <v>478</v>
      </c>
      <c r="D97" s="104" t="s">
        <v>11</v>
      </c>
    </row>
    <row r="99" ht="13.5" thickBot="1"/>
    <row r="100" spans="1:4" ht="16.5" thickBot="1">
      <c r="A100" s="81" t="s">
        <v>853</v>
      </c>
      <c r="B100" s="82" t="s">
        <v>107</v>
      </c>
      <c r="C100" s="82" t="s">
        <v>544</v>
      </c>
      <c r="D100" s="83" t="s">
        <v>109</v>
      </c>
    </row>
    <row r="101" spans="1:4" ht="15.75">
      <c r="A101" s="84" t="s">
        <v>814</v>
      </c>
      <c r="B101" s="84" t="s">
        <v>477</v>
      </c>
      <c r="C101" s="85" t="s">
        <v>478</v>
      </c>
      <c r="D101" s="100"/>
    </row>
    <row r="102" spans="1:4" ht="15.75">
      <c r="A102" s="63" t="s">
        <v>815</v>
      </c>
      <c r="B102" s="63" t="s">
        <v>595</v>
      </c>
      <c r="C102" s="93" t="s">
        <v>478</v>
      </c>
      <c r="D102" s="101" t="s">
        <v>132</v>
      </c>
    </row>
    <row r="103" spans="1:4" ht="15.75">
      <c r="A103" s="63" t="s">
        <v>822</v>
      </c>
      <c r="B103" s="63" t="s">
        <v>597</v>
      </c>
      <c r="C103" s="93" t="s">
        <v>478</v>
      </c>
      <c r="D103" s="59" t="s">
        <v>598</v>
      </c>
    </row>
    <row r="104" spans="1:4" ht="15.75">
      <c r="A104" s="63" t="s">
        <v>823</v>
      </c>
      <c r="B104" s="63" t="s">
        <v>731</v>
      </c>
      <c r="C104" s="93" t="s">
        <v>478</v>
      </c>
      <c r="D104" s="59" t="s">
        <v>445</v>
      </c>
    </row>
    <row r="105" spans="1:4" ht="15.75">
      <c r="A105" s="63" t="s">
        <v>486</v>
      </c>
      <c r="B105" s="63" t="s">
        <v>599</v>
      </c>
      <c r="C105" s="73" t="s">
        <v>600</v>
      </c>
      <c r="D105" s="94">
        <v>1530.46</v>
      </c>
    </row>
    <row r="106" spans="1:4" ht="15.75">
      <c r="A106" s="63" t="s">
        <v>487</v>
      </c>
      <c r="B106" s="63" t="s">
        <v>601</v>
      </c>
      <c r="C106" s="93" t="s">
        <v>478</v>
      </c>
      <c r="D106" s="59" t="s">
        <v>125</v>
      </c>
    </row>
    <row r="107" spans="1:4" ht="15.75">
      <c r="A107" s="63" t="s">
        <v>489</v>
      </c>
      <c r="B107" s="63" t="s">
        <v>603</v>
      </c>
      <c r="C107" s="93" t="s">
        <v>478</v>
      </c>
      <c r="D107" s="98" t="s">
        <v>126</v>
      </c>
    </row>
    <row r="108" spans="1:4" ht="31.5">
      <c r="A108" s="63" t="s">
        <v>491</v>
      </c>
      <c r="B108" s="87" t="s">
        <v>605</v>
      </c>
      <c r="C108" s="93" t="s">
        <v>478</v>
      </c>
      <c r="D108" s="26" t="s">
        <v>20</v>
      </c>
    </row>
    <row r="109" spans="1:4" ht="15.75">
      <c r="A109" s="63" t="s">
        <v>493</v>
      </c>
      <c r="B109" s="63" t="s">
        <v>606</v>
      </c>
      <c r="C109" s="95" t="s">
        <v>478</v>
      </c>
      <c r="D109" s="99">
        <v>42005</v>
      </c>
    </row>
    <row r="110" spans="1:4" ht="15.75">
      <c r="A110" s="63" t="s">
        <v>495</v>
      </c>
      <c r="B110" s="73" t="s">
        <v>133</v>
      </c>
      <c r="C110" s="106" t="s">
        <v>134</v>
      </c>
      <c r="D110" s="3">
        <v>3.846</v>
      </c>
    </row>
    <row r="111" spans="1:4" ht="31.5">
      <c r="A111" s="89">
        <v>11</v>
      </c>
      <c r="B111" s="87" t="s">
        <v>124</v>
      </c>
      <c r="C111" s="97" t="s">
        <v>478</v>
      </c>
      <c r="D111" s="26" t="s">
        <v>135</v>
      </c>
    </row>
    <row r="113" ht="13.5" thickBot="1"/>
    <row r="114" spans="1:4" ht="16.5" thickBot="1">
      <c r="A114" s="81" t="s">
        <v>853</v>
      </c>
      <c r="B114" s="82" t="s">
        <v>107</v>
      </c>
      <c r="C114" s="82" t="s">
        <v>544</v>
      </c>
      <c r="D114" s="83" t="s">
        <v>109</v>
      </c>
    </row>
    <row r="115" spans="1:4" ht="15.75">
      <c r="A115" s="84" t="s">
        <v>814</v>
      </c>
      <c r="B115" s="84" t="s">
        <v>477</v>
      </c>
      <c r="C115" s="85" t="s">
        <v>478</v>
      </c>
      <c r="D115" s="100"/>
    </row>
    <row r="116" spans="1:4" ht="15.75">
      <c r="A116" s="63" t="s">
        <v>815</v>
      </c>
      <c r="B116" s="63" t="s">
        <v>595</v>
      </c>
      <c r="C116" s="93" t="s">
        <v>478</v>
      </c>
      <c r="D116" s="101" t="s">
        <v>132</v>
      </c>
    </row>
    <row r="117" spans="1:4" ht="15.75">
      <c r="A117" s="63" t="s">
        <v>822</v>
      </c>
      <c r="B117" s="63" t="s">
        <v>597</v>
      </c>
      <c r="C117" s="93" t="s">
        <v>478</v>
      </c>
      <c r="D117" s="59" t="s">
        <v>598</v>
      </c>
    </row>
    <row r="118" spans="1:4" ht="15.75">
      <c r="A118" s="63" t="s">
        <v>823</v>
      </c>
      <c r="B118" s="63" t="s">
        <v>731</v>
      </c>
      <c r="C118" s="93" t="s">
        <v>478</v>
      </c>
      <c r="D118" s="59" t="s">
        <v>445</v>
      </c>
    </row>
    <row r="119" spans="1:4" ht="15.75">
      <c r="A119" s="63" t="s">
        <v>486</v>
      </c>
      <c r="B119" s="63" t="s">
        <v>599</v>
      </c>
      <c r="C119" s="73" t="s">
        <v>600</v>
      </c>
      <c r="D119" s="94">
        <v>1681.5</v>
      </c>
    </row>
    <row r="120" spans="1:4" ht="15.75">
      <c r="A120" s="63" t="s">
        <v>487</v>
      </c>
      <c r="B120" s="63" t="s">
        <v>601</v>
      </c>
      <c r="C120" s="93" t="s">
        <v>478</v>
      </c>
      <c r="D120" s="59" t="s">
        <v>125</v>
      </c>
    </row>
    <row r="121" spans="1:4" ht="15.75">
      <c r="A121" s="63" t="s">
        <v>489</v>
      </c>
      <c r="B121" s="63" t="s">
        <v>603</v>
      </c>
      <c r="C121" s="93" t="s">
        <v>478</v>
      </c>
      <c r="D121" s="98" t="s">
        <v>126</v>
      </c>
    </row>
    <row r="122" spans="1:4" ht="31.5">
      <c r="A122" s="63" t="s">
        <v>491</v>
      </c>
      <c r="B122" s="87" t="s">
        <v>605</v>
      </c>
      <c r="C122" s="93" t="s">
        <v>478</v>
      </c>
      <c r="D122" s="26" t="s">
        <v>20</v>
      </c>
    </row>
    <row r="123" spans="1:4" ht="15.75">
      <c r="A123" s="63" t="s">
        <v>493</v>
      </c>
      <c r="B123" s="63" t="s">
        <v>606</v>
      </c>
      <c r="C123" s="95" t="s">
        <v>478</v>
      </c>
      <c r="D123" s="99">
        <v>42186</v>
      </c>
    </row>
    <row r="124" spans="1:4" ht="15.75">
      <c r="A124" s="63" t="s">
        <v>495</v>
      </c>
      <c r="B124" s="73" t="s">
        <v>133</v>
      </c>
      <c r="C124" s="106" t="s">
        <v>134</v>
      </c>
      <c r="D124" s="3">
        <v>4.195</v>
      </c>
    </row>
    <row r="125" spans="1:4" ht="31.5">
      <c r="A125" s="89">
        <v>11</v>
      </c>
      <c r="B125" s="87" t="s">
        <v>124</v>
      </c>
      <c r="C125" s="97" t="s">
        <v>478</v>
      </c>
      <c r="D125" s="26" t="s">
        <v>135</v>
      </c>
    </row>
    <row r="127" ht="13.5" thickBot="1"/>
    <row r="128" spans="1:4" ht="16.5" thickBot="1">
      <c r="A128" s="81" t="s">
        <v>853</v>
      </c>
      <c r="B128" s="82" t="s">
        <v>107</v>
      </c>
      <c r="C128" s="82" t="s">
        <v>544</v>
      </c>
      <c r="D128" s="83" t="s">
        <v>109</v>
      </c>
    </row>
    <row r="129" spans="1:4" ht="15.75">
      <c r="A129" s="84" t="s">
        <v>814</v>
      </c>
      <c r="B129" s="84" t="s">
        <v>477</v>
      </c>
      <c r="C129" s="85" t="s">
        <v>478</v>
      </c>
      <c r="D129" s="100"/>
    </row>
    <row r="130" spans="1:4" ht="15.75">
      <c r="A130" s="63" t="s">
        <v>815</v>
      </c>
      <c r="B130" s="63" t="s">
        <v>595</v>
      </c>
      <c r="C130" s="93" t="s">
        <v>478</v>
      </c>
      <c r="D130" s="101" t="s">
        <v>34</v>
      </c>
    </row>
    <row r="131" spans="1:4" ht="15.75">
      <c r="A131" s="63" t="s">
        <v>822</v>
      </c>
      <c r="B131" s="63" t="s">
        <v>597</v>
      </c>
      <c r="C131" s="93" t="s">
        <v>478</v>
      </c>
      <c r="D131" s="59" t="s">
        <v>598</v>
      </c>
    </row>
    <row r="132" spans="1:4" ht="15.75">
      <c r="A132" s="63" t="s">
        <v>823</v>
      </c>
      <c r="B132" s="63" t="s">
        <v>731</v>
      </c>
      <c r="C132" s="93" t="s">
        <v>478</v>
      </c>
      <c r="D132" s="59" t="s">
        <v>0</v>
      </c>
    </row>
    <row r="133" spans="1:4" ht="25.5">
      <c r="A133" s="63" t="s">
        <v>486</v>
      </c>
      <c r="B133" s="87" t="s">
        <v>136</v>
      </c>
      <c r="C133" s="73" t="s">
        <v>600</v>
      </c>
      <c r="D133" s="94">
        <v>2.8</v>
      </c>
    </row>
    <row r="134" spans="1:4" ht="15.75">
      <c r="A134" s="63" t="s">
        <v>137</v>
      </c>
      <c r="B134" s="87" t="s">
        <v>138</v>
      </c>
      <c r="C134" s="73" t="s">
        <v>600</v>
      </c>
      <c r="D134" s="94">
        <v>3.5</v>
      </c>
    </row>
    <row r="135" spans="1:4" ht="15.75">
      <c r="A135" s="63" t="s">
        <v>487</v>
      </c>
      <c r="B135" s="63" t="s">
        <v>601</v>
      </c>
      <c r="C135" s="93" t="s">
        <v>478</v>
      </c>
      <c r="D135" s="59" t="s">
        <v>139</v>
      </c>
    </row>
    <row r="136" spans="1:4" ht="15.75">
      <c r="A136" s="63" t="s">
        <v>489</v>
      </c>
      <c r="B136" s="63" t="s">
        <v>603</v>
      </c>
      <c r="C136" s="93" t="s">
        <v>478</v>
      </c>
      <c r="D136" s="98" t="s">
        <v>140</v>
      </c>
    </row>
    <row r="137" spans="1:4" ht="31.5">
      <c r="A137" s="63" t="s">
        <v>491</v>
      </c>
      <c r="B137" s="87" t="s">
        <v>605</v>
      </c>
      <c r="C137" s="93" t="s">
        <v>478</v>
      </c>
      <c r="D137" s="26" t="s">
        <v>141</v>
      </c>
    </row>
    <row r="138" spans="1:4" ht="15.75">
      <c r="A138" s="63" t="s">
        <v>493</v>
      </c>
      <c r="B138" s="63" t="s">
        <v>606</v>
      </c>
      <c r="C138" s="95" t="s">
        <v>478</v>
      </c>
      <c r="D138" s="107">
        <v>42005</v>
      </c>
    </row>
    <row r="139" spans="1:4" ht="25.5">
      <c r="A139" s="108">
        <v>10</v>
      </c>
      <c r="B139" s="87" t="s">
        <v>142</v>
      </c>
      <c r="C139" s="57" t="s">
        <v>143</v>
      </c>
      <c r="D139" s="105">
        <v>2.5</v>
      </c>
    </row>
    <row r="140" spans="1:4" ht="30" customHeight="1">
      <c r="A140" s="108" t="s">
        <v>144</v>
      </c>
      <c r="B140" s="87" t="s">
        <v>145</v>
      </c>
      <c r="C140" s="57" t="s">
        <v>143</v>
      </c>
      <c r="D140" s="105">
        <v>4</v>
      </c>
    </row>
    <row r="141" spans="1:4" ht="32.25" customHeight="1">
      <c r="A141" s="108" t="s">
        <v>129</v>
      </c>
      <c r="B141" s="87" t="s">
        <v>146</v>
      </c>
      <c r="C141" s="57" t="s">
        <v>143</v>
      </c>
      <c r="D141" s="105">
        <v>4.5</v>
      </c>
    </row>
    <row r="142" spans="1:4" ht="28.5" customHeight="1">
      <c r="A142" s="89">
        <v>11</v>
      </c>
      <c r="B142" s="87" t="s">
        <v>124</v>
      </c>
      <c r="C142" s="97"/>
      <c r="D142" s="26" t="s">
        <v>147</v>
      </c>
    </row>
    <row r="144" ht="13.5" thickBot="1"/>
    <row r="145" spans="1:4" ht="16.5" thickBot="1">
      <c r="A145" s="81" t="s">
        <v>853</v>
      </c>
      <c r="B145" s="82" t="s">
        <v>107</v>
      </c>
      <c r="C145" s="82" t="s">
        <v>544</v>
      </c>
      <c r="D145" s="83" t="s">
        <v>109</v>
      </c>
    </row>
    <row r="146" spans="1:4" ht="15.75">
      <c r="A146" s="84" t="s">
        <v>814</v>
      </c>
      <c r="B146" s="84" t="s">
        <v>477</v>
      </c>
      <c r="C146" s="85" t="s">
        <v>478</v>
      </c>
      <c r="D146" s="100"/>
    </row>
    <row r="147" spans="1:4" ht="15.75">
      <c r="A147" s="63" t="s">
        <v>815</v>
      </c>
      <c r="B147" s="63" t="s">
        <v>595</v>
      </c>
      <c r="C147" s="93" t="s">
        <v>478</v>
      </c>
      <c r="D147" s="101" t="s">
        <v>34</v>
      </c>
    </row>
    <row r="148" spans="1:4" ht="15.75">
      <c r="A148" s="63" t="s">
        <v>822</v>
      </c>
      <c r="B148" s="63" t="s">
        <v>597</v>
      </c>
      <c r="C148" s="93" t="s">
        <v>478</v>
      </c>
      <c r="D148" s="59" t="s">
        <v>598</v>
      </c>
    </row>
    <row r="149" spans="1:4" ht="15.75">
      <c r="A149" s="63" t="s">
        <v>823</v>
      </c>
      <c r="B149" s="63" t="s">
        <v>731</v>
      </c>
      <c r="C149" s="93" t="s">
        <v>478</v>
      </c>
      <c r="D149" s="59" t="s">
        <v>0</v>
      </c>
    </row>
    <row r="150" spans="1:4" ht="25.5">
      <c r="A150" s="63" t="s">
        <v>486</v>
      </c>
      <c r="B150" s="87" t="s">
        <v>136</v>
      </c>
      <c r="C150" s="73" t="s">
        <v>600</v>
      </c>
      <c r="D150" s="94">
        <v>3.06</v>
      </c>
    </row>
    <row r="151" spans="1:4" ht="15.75">
      <c r="A151" s="63" t="s">
        <v>137</v>
      </c>
      <c r="B151" s="87" t="s">
        <v>138</v>
      </c>
      <c r="C151" s="73" t="s">
        <v>600</v>
      </c>
      <c r="D151" s="94">
        <v>3.83</v>
      </c>
    </row>
    <row r="152" spans="1:4" ht="15.75">
      <c r="A152" s="63" t="s">
        <v>487</v>
      </c>
      <c r="B152" s="63" t="s">
        <v>601</v>
      </c>
      <c r="C152" s="93" t="s">
        <v>478</v>
      </c>
      <c r="D152" s="59" t="s">
        <v>139</v>
      </c>
    </row>
    <row r="153" spans="1:4" ht="15.75">
      <c r="A153" s="63" t="s">
        <v>489</v>
      </c>
      <c r="B153" s="63" t="s">
        <v>603</v>
      </c>
      <c r="C153" s="93" t="s">
        <v>478</v>
      </c>
      <c r="D153" s="98" t="s">
        <v>140</v>
      </c>
    </row>
    <row r="154" spans="1:4" ht="31.5">
      <c r="A154" s="63" t="s">
        <v>491</v>
      </c>
      <c r="B154" s="87" t="s">
        <v>605</v>
      </c>
      <c r="C154" s="93" t="s">
        <v>478</v>
      </c>
      <c r="D154" s="26" t="s">
        <v>141</v>
      </c>
    </row>
    <row r="155" spans="1:4" ht="15.75">
      <c r="A155" s="63" t="s">
        <v>493</v>
      </c>
      <c r="B155" s="63" t="s">
        <v>606</v>
      </c>
      <c r="C155" s="95" t="s">
        <v>478</v>
      </c>
      <c r="D155" s="107">
        <v>42186</v>
      </c>
    </row>
    <row r="156" spans="1:4" ht="25.5">
      <c r="A156" s="108">
        <v>10</v>
      </c>
      <c r="B156" s="87" t="s">
        <v>142</v>
      </c>
      <c r="C156" s="57" t="s">
        <v>143</v>
      </c>
      <c r="D156" s="105">
        <v>2.5</v>
      </c>
    </row>
    <row r="157" spans="1:4" ht="30" customHeight="1">
      <c r="A157" s="108" t="s">
        <v>144</v>
      </c>
      <c r="B157" s="87" t="s">
        <v>145</v>
      </c>
      <c r="C157" s="57" t="s">
        <v>143</v>
      </c>
      <c r="D157" s="105">
        <v>4</v>
      </c>
    </row>
    <row r="158" spans="1:4" ht="32.25" customHeight="1">
      <c r="A158" s="108" t="s">
        <v>129</v>
      </c>
      <c r="B158" s="87" t="s">
        <v>146</v>
      </c>
      <c r="C158" s="57" t="s">
        <v>143</v>
      </c>
      <c r="D158" s="105">
        <v>4.5</v>
      </c>
    </row>
    <row r="159" spans="1:4" ht="28.5" customHeight="1">
      <c r="A159" s="89">
        <v>11</v>
      </c>
      <c r="B159" s="87" t="s">
        <v>124</v>
      </c>
      <c r="C159" s="97"/>
      <c r="D159" s="26" t="s">
        <v>147</v>
      </c>
    </row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97">
      <selection activeCell="B105" sqref="B10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0" t="s">
        <v>593</v>
      </c>
      <c r="B1" s="27"/>
      <c r="C1" s="27"/>
      <c r="D1" s="27"/>
    </row>
    <row r="2" spans="1:4" ht="14.25">
      <c r="A2" s="80" t="s">
        <v>594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184" t="s">
        <v>398</v>
      </c>
    </row>
    <row r="5" ht="13.5" thickBot="1"/>
    <row r="6" spans="1:4" ht="16.5" thickBot="1">
      <c r="A6" s="81" t="s">
        <v>853</v>
      </c>
      <c r="B6" s="82" t="s">
        <v>107</v>
      </c>
      <c r="C6" s="82" t="s">
        <v>544</v>
      </c>
      <c r="D6" s="83" t="s">
        <v>109</v>
      </c>
    </row>
    <row r="7" spans="1:4" ht="16.5" thickBot="1">
      <c r="A7" s="185" t="s">
        <v>814</v>
      </c>
      <c r="B7" s="84" t="s">
        <v>477</v>
      </c>
      <c r="C7" s="85" t="s">
        <v>478</v>
      </c>
      <c r="D7" s="186"/>
    </row>
    <row r="8" spans="1:4" ht="19.5">
      <c r="A8" s="187" t="s">
        <v>815</v>
      </c>
      <c r="B8" s="63" t="s">
        <v>595</v>
      </c>
      <c r="C8" s="57" t="s">
        <v>478</v>
      </c>
      <c r="D8" s="188" t="s">
        <v>399</v>
      </c>
    </row>
    <row r="9" spans="1:4" ht="15.75">
      <c r="A9" s="187" t="s">
        <v>822</v>
      </c>
      <c r="B9" s="63" t="s">
        <v>597</v>
      </c>
      <c r="C9" s="93" t="s">
        <v>478</v>
      </c>
      <c r="D9" s="189" t="s">
        <v>598</v>
      </c>
    </row>
    <row r="10" spans="1:4" ht="15.75">
      <c r="A10" s="187" t="s">
        <v>823</v>
      </c>
      <c r="B10" s="63" t="s">
        <v>731</v>
      </c>
      <c r="C10" s="93" t="s">
        <v>478</v>
      </c>
      <c r="D10" s="189" t="s">
        <v>735</v>
      </c>
    </row>
    <row r="11" spans="1:4" ht="15.75">
      <c r="A11" s="187" t="s">
        <v>486</v>
      </c>
      <c r="B11" s="63" t="s">
        <v>599</v>
      </c>
      <c r="C11" s="73" t="s">
        <v>600</v>
      </c>
      <c r="D11" s="190">
        <v>29.97</v>
      </c>
    </row>
    <row r="12" spans="1:4" ht="15.75">
      <c r="A12" s="187" t="s">
        <v>487</v>
      </c>
      <c r="B12" s="63" t="s">
        <v>601</v>
      </c>
      <c r="C12" s="93" t="s">
        <v>478</v>
      </c>
      <c r="D12" s="189" t="s">
        <v>400</v>
      </c>
    </row>
    <row r="13" spans="1:4" ht="15.75">
      <c r="A13" s="187" t="s">
        <v>489</v>
      </c>
      <c r="B13" s="63" t="s">
        <v>603</v>
      </c>
      <c r="C13" s="93" t="s">
        <v>478</v>
      </c>
      <c r="D13" s="189" t="s">
        <v>604</v>
      </c>
    </row>
    <row r="14" spans="1:4" ht="31.5">
      <c r="A14" s="187" t="s">
        <v>491</v>
      </c>
      <c r="B14" s="87" t="s">
        <v>605</v>
      </c>
      <c r="C14" s="93" t="s">
        <v>478</v>
      </c>
      <c r="D14" s="191" t="s">
        <v>401</v>
      </c>
    </row>
    <row r="15" spans="1:4" ht="15.75">
      <c r="A15" s="187" t="s">
        <v>493</v>
      </c>
      <c r="B15" s="63" t="s">
        <v>606</v>
      </c>
      <c r="C15" s="95" t="s">
        <v>478</v>
      </c>
      <c r="D15" s="192">
        <v>42370</v>
      </c>
    </row>
    <row r="16" spans="1:4" ht="15.75">
      <c r="A16" s="187" t="s">
        <v>495</v>
      </c>
      <c r="B16" s="73" t="s">
        <v>607</v>
      </c>
      <c r="C16" s="96" t="s">
        <v>402</v>
      </c>
      <c r="D16" s="193">
        <v>6.597</v>
      </c>
    </row>
    <row r="17" spans="1:4" ht="25.5">
      <c r="A17" s="194">
        <v>11</v>
      </c>
      <c r="B17" s="87" t="s">
        <v>609</v>
      </c>
      <c r="C17" s="97" t="s">
        <v>478</v>
      </c>
      <c r="D17" s="191" t="s">
        <v>11</v>
      </c>
    </row>
    <row r="18" spans="1:4" ht="15.75">
      <c r="A18" s="195" t="s">
        <v>610</v>
      </c>
      <c r="B18" s="63" t="s">
        <v>611</v>
      </c>
      <c r="C18" s="196" t="s">
        <v>403</v>
      </c>
      <c r="D18" s="197">
        <v>0.03</v>
      </c>
    </row>
    <row r="19" spans="1:4" ht="26.25" thickBot="1">
      <c r="A19" s="198" t="s">
        <v>613</v>
      </c>
      <c r="B19" s="199" t="s">
        <v>122</v>
      </c>
      <c r="C19" s="200" t="s">
        <v>478</v>
      </c>
      <c r="D19" s="201" t="s">
        <v>123</v>
      </c>
    </row>
    <row r="22" ht="13.5" thickBot="1"/>
    <row r="23" spans="1:4" ht="16.5" thickBot="1">
      <c r="A23" s="81" t="s">
        <v>853</v>
      </c>
      <c r="B23" s="82" t="s">
        <v>107</v>
      </c>
      <c r="C23" s="82" t="s">
        <v>544</v>
      </c>
      <c r="D23" s="83" t="s">
        <v>109</v>
      </c>
    </row>
    <row r="24" spans="1:4" ht="16.5" thickBot="1">
      <c r="A24" s="185" t="s">
        <v>814</v>
      </c>
      <c r="B24" s="84" t="s">
        <v>477</v>
      </c>
      <c r="C24" s="85" t="s">
        <v>478</v>
      </c>
      <c r="D24" s="186"/>
    </row>
    <row r="25" spans="1:4" ht="19.5">
      <c r="A25" s="187" t="s">
        <v>815</v>
      </c>
      <c r="B25" s="63" t="s">
        <v>595</v>
      </c>
      <c r="C25" s="57" t="s">
        <v>478</v>
      </c>
      <c r="D25" s="188" t="s">
        <v>736</v>
      </c>
    </row>
    <row r="26" spans="1:4" ht="15.75">
      <c r="A26" s="187" t="s">
        <v>822</v>
      </c>
      <c r="B26" s="63" t="s">
        <v>597</v>
      </c>
      <c r="C26" s="93" t="s">
        <v>478</v>
      </c>
      <c r="D26" s="189" t="s">
        <v>598</v>
      </c>
    </row>
    <row r="27" spans="1:4" ht="15.75">
      <c r="A27" s="187" t="s">
        <v>823</v>
      </c>
      <c r="B27" s="63" t="s">
        <v>731</v>
      </c>
      <c r="C27" s="93" t="s">
        <v>478</v>
      </c>
      <c r="D27" s="189" t="s">
        <v>735</v>
      </c>
    </row>
    <row r="28" spans="1:4" ht="15.75">
      <c r="A28" s="187" t="s">
        <v>486</v>
      </c>
      <c r="B28" s="63" t="s">
        <v>599</v>
      </c>
      <c r="C28" s="73" t="s">
        <v>600</v>
      </c>
      <c r="D28" s="190">
        <v>21.18</v>
      </c>
    </row>
    <row r="29" spans="1:4" ht="15.75">
      <c r="A29" s="187" t="s">
        <v>487</v>
      </c>
      <c r="B29" s="63" t="s">
        <v>601</v>
      </c>
      <c r="C29" s="93" t="s">
        <v>478</v>
      </c>
      <c r="D29" s="189" t="s">
        <v>400</v>
      </c>
    </row>
    <row r="30" spans="1:4" ht="15.75">
      <c r="A30" s="187" t="s">
        <v>489</v>
      </c>
      <c r="B30" s="63" t="s">
        <v>603</v>
      </c>
      <c r="C30" s="93" t="s">
        <v>478</v>
      </c>
      <c r="D30" s="202" t="s">
        <v>604</v>
      </c>
    </row>
    <row r="31" spans="1:4" ht="25.5">
      <c r="A31" s="187" t="s">
        <v>491</v>
      </c>
      <c r="B31" s="87" t="s">
        <v>605</v>
      </c>
      <c r="C31" s="93" t="s">
        <v>478</v>
      </c>
      <c r="D31" s="191" t="s">
        <v>13</v>
      </c>
    </row>
    <row r="32" spans="1:4" ht="15.75">
      <c r="A32" s="187" t="s">
        <v>493</v>
      </c>
      <c r="B32" s="63" t="s">
        <v>606</v>
      </c>
      <c r="C32" s="95" t="s">
        <v>478</v>
      </c>
      <c r="D32" s="192">
        <v>42370</v>
      </c>
    </row>
    <row r="33" spans="1:4" ht="15.75">
      <c r="A33" s="187" t="s">
        <v>495</v>
      </c>
      <c r="B33" s="73" t="s">
        <v>607</v>
      </c>
      <c r="C33" s="96" t="s">
        <v>404</v>
      </c>
      <c r="D33" s="190">
        <v>11.491</v>
      </c>
    </row>
    <row r="34" spans="1:4" ht="26.25" thickBot="1">
      <c r="A34" s="203">
        <v>11</v>
      </c>
      <c r="B34" s="199" t="s">
        <v>405</v>
      </c>
      <c r="C34" s="204" t="s">
        <v>478</v>
      </c>
      <c r="D34" s="201" t="s">
        <v>11</v>
      </c>
    </row>
    <row r="37" ht="13.5" thickBot="1"/>
    <row r="38" spans="1:4" ht="16.5" thickBot="1">
      <c r="A38" s="81" t="s">
        <v>853</v>
      </c>
      <c r="B38" s="82" t="s">
        <v>107</v>
      </c>
      <c r="C38" s="82" t="s">
        <v>544</v>
      </c>
      <c r="D38" s="83" t="s">
        <v>109</v>
      </c>
    </row>
    <row r="39" spans="1:4" ht="15.75">
      <c r="A39" s="185" t="s">
        <v>814</v>
      </c>
      <c r="B39" s="84" t="s">
        <v>477</v>
      </c>
      <c r="C39" s="85" t="s">
        <v>478</v>
      </c>
      <c r="D39" s="205"/>
    </row>
    <row r="40" spans="1:4" ht="18.75">
      <c r="A40" s="187" t="s">
        <v>815</v>
      </c>
      <c r="B40" s="63" t="s">
        <v>595</v>
      </c>
      <c r="C40" s="93" t="s">
        <v>478</v>
      </c>
      <c r="D40" s="206" t="s">
        <v>15</v>
      </c>
    </row>
    <row r="41" spans="1:4" ht="15.75">
      <c r="A41" s="187" t="s">
        <v>822</v>
      </c>
      <c r="B41" s="63" t="s">
        <v>597</v>
      </c>
      <c r="C41" s="93" t="s">
        <v>478</v>
      </c>
      <c r="D41" s="189" t="s">
        <v>598</v>
      </c>
    </row>
    <row r="42" spans="1:4" ht="15.75">
      <c r="A42" s="187" t="s">
        <v>823</v>
      </c>
      <c r="B42" s="63" t="s">
        <v>731</v>
      </c>
      <c r="C42" s="93" t="s">
        <v>478</v>
      </c>
      <c r="D42" s="189" t="s">
        <v>445</v>
      </c>
    </row>
    <row r="43" spans="1:4" ht="15.75">
      <c r="A43" s="187" t="s">
        <v>486</v>
      </c>
      <c r="B43" s="63" t="s">
        <v>599</v>
      </c>
      <c r="C43" s="73" t="s">
        <v>600</v>
      </c>
      <c r="D43" s="190">
        <v>1681.5</v>
      </c>
    </row>
    <row r="44" spans="1:4" ht="15.75">
      <c r="A44" s="187" t="s">
        <v>487</v>
      </c>
      <c r="B44" s="63" t="s">
        <v>601</v>
      </c>
      <c r="C44" s="93" t="s">
        <v>478</v>
      </c>
      <c r="D44" s="189" t="s">
        <v>406</v>
      </c>
    </row>
    <row r="45" spans="1:4" ht="15.75">
      <c r="A45" s="187" t="s">
        <v>489</v>
      </c>
      <c r="B45" s="63" t="s">
        <v>603</v>
      </c>
      <c r="C45" s="93" t="s">
        <v>478</v>
      </c>
      <c r="D45" s="202" t="s">
        <v>126</v>
      </c>
    </row>
    <row r="46" spans="1:4" ht="31.5">
      <c r="A46" s="187" t="s">
        <v>491</v>
      </c>
      <c r="B46" s="87" t="s">
        <v>605</v>
      </c>
      <c r="C46" s="93" t="s">
        <v>478</v>
      </c>
      <c r="D46" s="191" t="s">
        <v>18</v>
      </c>
    </row>
    <row r="47" spans="1:4" ht="15.75">
      <c r="A47" s="187" t="s">
        <v>493</v>
      </c>
      <c r="B47" s="63" t="s">
        <v>606</v>
      </c>
      <c r="C47" s="95" t="s">
        <v>478</v>
      </c>
      <c r="D47" s="192">
        <v>42370</v>
      </c>
    </row>
    <row r="48" spans="1:4" ht="15.75">
      <c r="A48" s="187" t="s">
        <v>495</v>
      </c>
      <c r="B48" s="73" t="s">
        <v>21</v>
      </c>
      <c r="C48" s="102" t="s">
        <v>407</v>
      </c>
      <c r="D48" s="207">
        <v>0.0323</v>
      </c>
    </row>
    <row r="49" spans="1:4" ht="15.75">
      <c r="A49" s="187" t="s">
        <v>128</v>
      </c>
      <c r="B49" s="73" t="s">
        <v>23</v>
      </c>
      <c r="C49" s="102" t="s">
        <v>407</v>
      </c>
      <c r="D49" s="208">
        <v>0.0283</v>
      </c>
    </row>
    <row r="50" spans="1:4" ht="15.75">
      <c r="A50" s="187" t="s">
        <v>129</v>
      </c>
      <c r="B50" s="73" t="s">
        <v>24</v>
      </c>
      <c r="C50" s="102" t="s">
        <v>407</v>
      </c>
      <c r="D50" s="208">
        <v>0.0243</v>
      </c>
    </row>
    <row r="51" spans="1:4" ht="15.75">
      <c r="A51" s="187" t="s">
        <v>130</v>
      </c>
      <c r="B51" s="73" t="s">
        <v>25</v>
      </c>
      <c r="C51" s="102" t="s">
        <v>407</v>
      </c>
      <c r="D51" s="209">
        <v>0.0254</v>
      </c>
    </row>
    <row r="52" spans="1:4" ht="25.5">
      <c r="A52" s="194">
        <v>11</v>
      </c>
      <c r="B52" s="87" t="s">
        <v>124</v>
      </c>
      <c r="C52" s="97" t="s">
        <v>478</v>
      </c>
      <c r="D52" s="210" t="s">
        <v>408</v>
      </c>
    </row>
    <row r="53" ht="15.75">
      <c r="B53" s="211" t="s">
        <v>435</v>
      </c>
    </row>
    <row r="55" ht="13.5" thickBot="1"/>
    <row r="56" spans="1:4" ht="16.5" thickBot="1">
      <c r="A56" s="81" t="s">
        <v>853</v>
      </c>
      <c r="B56" s="82" t="s">
        <v>107</v>
      </c>
      <c r="C56" s="82" t="s">
        <v>544</v>
      </c>
      <c r="D56" s="83" t="s">
        <v>109</v>
      </c>
    </row>
    <row r="57" spans="1:4" ht="15.75">
      <c r="A57" s="185" t="s">
        <v>814</v>
      </c>
      <c r="B57" s="84" t="s">
        <v>477</v>
      </c>
      <c r="C57" s="85" t="s">
        <v>478</v>
      </c>
      <c r="D57" s="205"/>
    </row>
    <row r="58" spans="1:4" ht="18.75">
      <c r="A58" s="187" t="s">
        <v>815</v>
      </c>
      <c r="B58" s="63" t="s">
        <v>595</v>
      </c>
      <c r="C58" s="93" t="s">
        <v>478</v>
      </c>
      <c r="D58" s="206" t="s">
        <v>132</v>
      </c>
    </row>
    <row r="59" spans="1:4" ht="15.75">
      <c r="A59" s="187" t="s">
        <v>822</v>
      </c>
      <c r="B59" s="63" t="s">
        <v>597</v>
      </c>
      <c r="C59" s="93" t="s">
        <v>478</v>
      </c>
      <c r="D59" s="189" t="s">
        <v>598</v>
      </c>
    </row>
    <row r="60" spans="1:4" ht="15.75">
      <c r="A60" s="187" t="s">
        <v>823</v>
      </c>
      <c r="B60" s="63" t="s">
        <v>731</v>
      </c>
      <c r="C60" s="93" t="s">
        <v>478</v>
      </c>
      <c r="D60" s="189" t="s">
        <v>445</v>
      </c>
    </row>
    <row r="61" spans="1:4" ht="15.75">
      <c r="A61" s="187" t="s">
        <v>486</v>
      </c>
      <c r="B61" s="63" t="s">
        <v>599</v>
      </c>
      <c r="C61" s="73" t="s">
        <v>600</v>
      </c>
      <c r="D61" s="190">
        <v>1681.5</v>
      </c>
    </row>
    <row r="62" spans="1:4" ht="15.75">
      <c r="A62" s="187" t="s">
        <v>487</v>
      </c>
      <c r="B62" s="63" t="s">
        <v>601</v>
      </c>
      <c r="C62" s="93" t="s">
        <v>478</v>
      </c>
      <c r="D62" s="189" t="s">
        <v>406</v>
      </c>
    </row>
    <row r="63" spans="1:4" ht="15.75">
      <c r="A63" s="187" t="s">
        <v>489</v>
      </c>
      <c r="B63" s="63" t="s">
        <v>603</v>
      </c>
      <c r="C63" s="93" t="s">
        <v>478</v>
      </c>
      <c r="D63" s="202" t="s">
        <v>126</v>
      </c>
    </row>
    <row r="64" spans="1:4" ht="25.5">
      <c r="A64" s="187" t="s">
        <v>491</v>
      </c>
      <c r="B64" s="87" t="s">
        <v>605</v>
      </c>
      <c r="C64" s="93" t="s">
        <v>478</v>
      </c>
      <c r="D64" s="191" t="s">
        <v>20</v>
      </c>
    </row>
    <row r="65" spans="1:4" ht="15.75">
      <c r="A65" s="187" t="s">
        <v>493</v>
      </c>
      <c r="B65" s="63" t="s">
        <v>606</v>
      </c>
      <c r="C65" s="95" t="s">
        <v>478</v>
      </c>
      <c r="D65" s="192">
        <v>42370</v>
      </c>
    </row>
    <row r="66" spans="1:4" ht="15.75">
      <c r="A66" s="187" t="s">
        <v>495</v>
      </c>
      <c r="B66" s="73" t="s">
        <v>133</v>
      </c>
      <c r="C66" s="106" t="s">
        <v>402</v>
      </c>
      <c r="D66" s="207">
        <v>4.894</v>
      </c>
    </row>
    <row r="67" spans="1:4" ht="26.25" thickBot="1">
      <c r="A67" s="203">
        <v>11</v>
      </c>
      <c r="B67" s="199" t="s">
        <v>405</v>
      </c>
      <c r="C67" s="204" t="s">
        <v>478</v>
      </c>
      <c r="D67" s="201" t="s">
        <v>11</v>
      </c>
    </row>
    <row r="70" ht="13.5" thickBot="1"/>
    <row r="71" spans="1:4" ht="16.5" thickBot="1">
      <c r="A71" s="81" t="s">
        <v>853</v>
      </c>
      <c r="B71" s="82" t="s">
        <v>107</v>
      </c>
      <c r="C71" s="82" t="s">
        <v>544</v>
      </c>
      <c r="D71" s="83" t="s">
        <v>109</v>
      </c>
    </row>
    <row r="72" spans="1:4" ht="15.75">
      <c r="A72" s="212" t="s">
        <v>814</v>
      </c>
      <c r="B72" s="213" t="s">
        <v>477</v>
      </c>
      <c r="C72" s="214" t="s">
        <v>478</v>
      </c>
      <c r="D72" s="215"/>
    </row>
    <row r="73" spans="1:4" ht="18.75">
      <c r="A73" s="187" t="s">
        <v>815</v>
      </c>
      <c r="B73" s="63" t="s">
        <v>595</v>
      </c>
      <c r="C73" s="93" t="s">
        <v>478</v>
      </c>
      <c r="D73" s="206" t="s">
        <v>34</v>
      </c>
    </row>
    <row r="74" spans="1:4" ht="15.75">
      <c r="A74" s="187" t="s">
        <v>822</v>
      </c>
      <c r="B74" s="63" t="s">
        <v>597</v>
      </c>
      <c r="C74" s="93" t="s">
        <v>478</v>
      </c>
      <c r="D74" s="216" t="s">
        <v>409</v>
      </c>
    </row>
    <row r="75" spans="1:4" ht="15.75">
      <c r="A75" s="187" t="s">
        <v>823</v>
      </c>
      <c r="B75" s="63" t="s">
        <v>731</v>
      </c>
      <c r="C75" s="93" t="s">
        <v>478</v>
      </c>
      <c r="D75" s="189" t="s">
        <v>410</v>
      </c>
    </row>
    <row r="76" spans="1:4" ht="25.5">
      <c r="A76" s="187" t="s">
        <v>486</v>
      </c>
      <c r="B76" s="87" t="s">
        <v>136</v>
      </c>
      <c r="C76" s="73" t="s">
        <v>600</v>
      </c>
      <c r="D76" s="190">
        <v>3.06</v>
      </c>
    </row>
    <row r="77" spans="1:4" ht="15.75">
      <c r="A77" s="187" t="s">
        <v>137</v>
      </c>
      <c r="B77" s="87" t="s">
        <v>138</v>
      </c>
      <c r="C77" s="73" t="s">
        <v>600</v>
      </c>
      <c r="D77" s="190">
        <v>3.83</v>
      </c>
    </row>
    <row r="78" spans="1:4" ht="15.75">
      <c r="A78" s="187" t="s">
        <v>487</v>
      </c>
      <c r="B78" s="63" t="s">
        <v>601</v>
      </c>
      <c r="C78" s="93" t="s">
        <v>478</v>
      </c>
      <c r="D78" s="189" t="s">
        <v>411</v>
      </c>
    </row>
    <row r="79" spans="1:4" ht="15.75">
      <c r="A79" s="187" t="s">
        <v>489</v>
      </c>
      <c r="B79" s="63" t="s">
        <v>603</v>
      </c>
      <c r="C79" s="93" t="s">
        <v>478</v>
      </c>
      <c r="D79" s="202" t="s">
        <v>412</v>
      </c>
    </row>
    <row r="80" spans="1:4" ht="25.5">
      <c r="A80" s="187" t="s">
        <v>491</v>
      </c>
      <c r="B80" s="87" t="s">
        <v>605</v>
      </c>
      <c r="C80" s="93" t="s">
        <v>478</v>
      </c>
      <c r="D80" s="191" t="s">
        <v>141</v>
      </c>
    </row>
    <row r="81" spans="1:4" ht="15.75">
      <c r="A81" s="187" t="s">
        <v>493</v>
      </c>
      <c r="B81" s="63" t="s">
        <v>606</v>
      </c>
      <c r="C81" s="95" t="s">
        <v>478</v>
      </c>
      <c r="D81" s="192">
        <v>42370</v>
      </c>
    </row>
    <row r="82" spans="1:4" ht="27.75" customHeight="1">
      <c r="A82" s="194">
        <v>10</v>
      </c>
      <c r="B82" s="63" t="s">
        <v>607</v>
      </c>
      <c r="C82" s="57" t="s">
        <v>413</v>
      </c>
      <c r="D82" s="217" t="s">
        <v>414</v>
      </c>
    </row>
    <row r="83" spans="1:4" ht="31.5">
      <c r="A83" s="218">
        <v>11</v>
      </c>
      <c r="B83" s="87" t="s">
        <v>142</v>
      </c>
      <c r="C83" s="56" t="s">
        <v>415</v>
      </c>
      <c r="D83" s="209">
        <v>2.5</v>
      </c>
    </row>
    <row r="84" spans="1:4" ht="32.25" customHeight="1">
      <c r="A84" s="218" t="s">
        <v>416</v>
      </c>
      <c r="B84" s="87" t="s">
        <v>417</v>
      </c>
      <c r="C84" s="56" t="s">
        <v>415</v>
      </c>
      <c r="D84" s="209">
        <v>4.5</v>
      </c>
    </row>
    <row r="85" spans="1:4" ht="28.5" customHeight="1">
      <c r="A85" s="194">
        <v>12</v>
      </c>
      <c r="B85" s="87" t="s">
        <v>124</v>
      </c>
      <c r="C85" s="57"/>
      <c r="D85" s="191" t="s">
        <v>147</v>
      </c>
    </row>
    <row r="86" spans="1:4" s="109" customFormat="1" ht="26.25" thickBot="1">
      <c r="A86" s="203" t="s">
        <v>418</v>
      </c>
      <c r="B86" s="199" t="s">
        <v>124</v>
      </c>
      <c r="C86" s="219"/>
      <c r="D86" s="201" t="s">
        <v>419</v>
      </c>
    </row>
    <row r="87" s="109" customFormat="1" ht="12.75"/>
    <row r="88" s="109" customFormat="1" ht="38.25">
      <c r="B88" s="220" t="s">
        <v>420</v>
      </c>
    </row>
    <row r="89" s="109" customFormat="1" ht="12.75"/>
    <row r="90" s="109" customFormat="1" ht="13.5" thickBot="1"/>
    <row r="91" spans="1:4" ht="16.5" thickBot="1">
      <c r="A91" s="81" t="s">
        <v>853</v>
      </c>
      <c r="B91" s="82" t="s">
        <v>107</v>
      </c>
      <c r="C91" s="82" t="s">
        <v>544</v>
      </c>
      <c r="D91" s="83" t="s">
        <v>109</v>
      </c>
    </row>
    <row r="92" spans="1:4" ht="16.5" thickBot="1">
      <c r="A92" s="185" t="s">
        <v>814</v>
      </c>
      <c r="B92" s="84" t="s">
        <v>477</v>
      </c>
      <c r="C92" s="85" t="s">
        <v>478</v>
      </c>
      <c r="D92" s="186"/>
    </row>
    <row r="93" spans="1:4" ht="19.5">
      <c r="A93" s="187" t="s">
        <v>815</v>
      </c>
      <c r="B93" s="63" t="s">
        <v>595</v>
      </c>
      <c r="C93" s="57" t="s">
        <v>478</v>
      </c>
      <c r="D93" s="188" t="s">
        <v>421</v>
      </c>
    </row>
    <row r="94" spans="1:4" ht="15.75">
      <c r="A94" s="187" t="s">
        <v>822</v>
      </c>
      <c r="B94" s="63" t="s">
        <v>597</v>
      </c>
      <c r="C94" s="93" t="s">
        <v>478</v>
      </c>
      <c r="D94" s="189" t="s">
        <v>422</v>
      </c>
    </row>
    <row r="95" spans="1:4" ht="15.75">
      <c r="A95" s="187" t="s">
        <v>823</v>
      </c>
      <c r="B95" s="63" t="s">
        <v>731</v>
      </c>
      <c r="C95" s="93" t="s">
        <v>478</v>
      </c>
      <c r="D95" s="189" t="s">
        <v>423</v>
      </c>
    </row>
    <row r="96" spans="1:4" ht="15.75">
      <c r="A96" s="187" t="s">
        <v>486</v>
      </c>
      <c r="B96" s="63" t="s">
        <v>599</v>
      </c>
      <c r="C96" s="73" t="s">
        <v>600</v>
      </c>
      <c r="D96" s="190">
        <v>5118</v>
      </c>
    </row>
    <row r="97" spans="1:4" ht="15.75">
      <c r="A97" s="187" t="s">
        <v>487</v>
      </c>
      <c r="B97" s="63" t="s">
        <v>601</v>
      </c>
      <c r="C97" s="93" t="s">
        <v>478</v>
      </c>
      <c r="D97" s="189" t="s">
        <v>424</v>
      </c>
    </row>
    <row r="98" spans="1:4" ht="15.75">
      <c r="A98" s="187" t="s">
        <v>489</v>
      </c>
      <c r="B98" s="63" t="s">
        <v>603</v>
      </c>
      <c r="C98" s="93" t="s">
        <v>478</v>
      </c>
      <c r="D98" s="202"/>
    </row>
    <row r="99" spans="1:4" ht="25.5">
      <c r="A99" s="187" t="s">
        <v>491</v>
      </c>
      <c r="B99" s="87" t="s">
        <v>605</v>
      </c>
      <c r="C99" s="93" t="s">
        <v>478</v>
      </c>
      <c r="D99" s="191" t="s">
        <v>425</v>
      </c>
    </row>
    <row r="100" spans="1:4" ht="15.75">
      <c r="A100" s="187" t="s">
        <v>493</v>
      </c>
      <c r="B100" s="63" t="s">
        <v>606</v>
      </c>
      <c r="C100" s="95" t="s">
        <v>478</v>
      </c>
      <c r="D100" s="192">
        <v>42370</v>
      </c>
    </row>
    <row r="101" spans="1:4" ht="15.75">
      <c r="A101" s="187" t="s">
        <v>495</v>
      </c>
      <c r="B101" s="73" t="s">
        <v>607</v>
      </c>
      <c r="C101" s="96" t="s">
        <v>404</v>
      </c>
      <c r="D101" s="190">
        <v>13</v>
      </c>
    </row>
    <row r="102" spans="1:4" ht="26.25" thickBot="1">
      <c r="A102" s="203">
        <v>11</v>
      </c>
      <c r="B102" s="199" t="s">
        <v>405</v>
      </c>
      <c r="C102" s="204" t="s">
        <v>478</v>
      </c>
      <c r="D102" s="201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4">
      <selection activeCell="B105" sqref="B10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0" t="s">
        <v>593</v>
      </c>
      <c r="B1" s="27"/>
      <c r="C1" s="27"/>
      <c r="D1" s="27"/>
    </row>
    <row r="2" spans="1:4" ht="14.25">
      <c r="A2" s="80" t="s">
        <v>594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184" t="s">
        <v>427</v>
      </c>
    </row>
    <row r="5" ht="13.5" thickBot="1"/>
    <row r="6" spans="1:4" ht="16.5" thickBot="1">
      <c r="A6" s="81" t="s">
        <v>853</v>
      </c>
      <c r="B6" s="82" t="s">
        <v>107</v>
      </c>
      <c r="C6" s="82" t="s">
        <v>544</v>
      </c>
      <c r="D6" s="83" t="s">
        <v>109</v>
      </c>
    </row>
    <row r="7" spans="1:4" ht="16.5" thickBot="1">
      <c r="A7" s="185" t="s">
        <v>814</v>
      </c>
      <c r="B7" s="84" t="s">
        <v>477</v>
      </c>
      <c r="C7" s="85" t="s">
        <v>478</v>
      </c>
      <c r="D7" s="186"/>
    </row>
    <row r="8" spans="1:4" ht="19.5">
      <c r="A8" s="187" t="s">
        <v>815</v>
      </c>
      <c r="B8" s="63" t="s">
        <v>595</v>
      </c>
      <c r="C8" s="57" t="s">
        <v>478</v>
      </c>
      <c r="D8" s="188" t="s">
        <v>399</v>
      </c>
    </row>
    <row r="9" spans="1:4" ht="15.75">
      <c r="A9" s="187" t="s">
        <v>822</v>
      </c>
      <c r="B9" s="63" t="s">
        <v>597</v>
      </c>
      <c r="C9" s="93" t="s">
        <v>478</v>
      </c>
      <c r="D9" s="189" t="s">
        <v>598</v>
      </c>
    </row>
    <row r="10" spans="1:4" ht="15.75">
      <c r="A10" s="187" t="s">
        <v>823</v>
      </c>
      <c r="B10" s="63" t="s">
        <v>731</v>
      </c>
      <c r="C10" s="93" t="s">
        <v>478</v>
      </c>
      <c r="D10" s="189" t="s">
        <v>735</v>
      </c>
    </row>
    <row r="11" spans="1:4" ht="15.75">
      <c r="A11" s="187" t="s">
        <v>486</v>
      </c>
      <c r="B11" s="63" t="s">
        <v>599</v>
      </c>
      <c r="C11" s="73" t="s">
        <v>600</v>
      </c>
      <c r="D11" s="221">
        <v>31.59</v>
      </c>
    </row>
    <row r="12" spans="1:4" ht="15.75">
      <c r="A12" s="187" t="s">
        <v>487</v>
      </c>
      <c r="B12" s="63" t="s">
        <v>601</v>
      </c>
      <c r="C12" s="93" t="s">
        <v>478</v>
      </c>
      <c r="D12" s="189" t="s">
        <v>400</v>
      </c>
    </row>
    <row r="13" spans="1:4" ht="15.75">
      <c r="A13" s="187" t="s">
        <v>489</v>
      </c>
      <c r="B13" s="63" t="s">
        <v>603</v>
      </c>
      <c r="C13" s="93" t="s">
        <v>478</v>
      </c>
      <c r="D13" s="189" t="s">
        <v>604</v>
      </c>
    </row>
    <row r="14" spans="1:4" ht="31.5">
      <c r="A14" s="187" t="s">
        <v>491</v>
      </c>
      <c r="B14" s="87" t="s">
        <v>605</v>
      </c>
      <c r="C14" s="93" t="s">
        <v>478</v>
      </c>
      <c r="D14" s="191" t="s">
        <v>401</v>
      </c>
    </row>
    <row r="15" spans="1:4" ht="15.75">
      <c r="A15" s="187" t="s">
        <v>493</v>
      </c>
      <c r="B15" s="63" t="s">
        <v>606</v>
      </c>
      <c r="C15" s="95" t="s">
        <v>478</v>
      </c>
      <c r="D15" s="192">
        <v>42552</v>
      </c>
    </row>
    <row r="16" spans="1:4" ht="15.75">
      <c r="A16" s="187" t="s">
        <v>495</v>
      </c>
      <c r="B16" s="73" t="s">
        <v>607</v>
      </c>
      <c r="C16" s="96" t="s">
        <v>402</v>
      </c>
      <c r="D16" s="193">
        <v>6.597</v>
      </c>
    </row>
    <row r="17" spans="1:4" ht="25.5">
      <c r="A17" s="194">
        <v>11</v>
      </c>
      <c r="B17" s="87" t="s">
        <v>609</v>
      </c>
      <c r="C17" s="97" t="s">
        <v>478</v>
      </c>
      <c r="D17" s="191" t="s">
        <v>11</v>
      </c>
    </row>
    <row r="18" spans="1:4" ht="15.75">
      <c r="A18" s="195" t="s">
        <v>610</v>
      </c>
      <c r="B18" s="63" t="s">
        <v>611</v>
      </c>
      <c r="C18" s="196" t="s">
        <v>403</v>
      </c>
      <c r="D18" s="197">
        <v>0.03</v>
      </c>
    </row>
    <row r="19" spans="1:4" ht="26.25" thickBot="1">
      <c r="A19" s="198" t="s">
        <v>613</v>
      </c>
      <c r="B19" s="199" t="s">
        <v>122</v>
      </c>
      <c r="C19" s="200" t="s">
        <v>478</v>
      </c>
      <c r="D19" s="201" t="s">
        <v>123</v>
      </c>
    </row>
    <row r="22" ht="13.5" thickBot="1"/>
    <row r="23" spans="1:4" ht="16.5" thickBot="1">
      <c r="A23" s="81" t="s">
        <v>853</v>
      </c>
      <c r="B23" s="82" t="s">
        <v>107</v>
      </c>
      <c r="C23" s="82" t="s">
        <v>544</v>
      </c>
      <c r="D23" s="83" t="s">
        <v>109</v>
      </c>
    </row>
    <row r="24" spans="1:4" ht="16.5" thickBot="1">
      <c r="A24" s="185" t="s">
        <v>814</v>
      </c>
      <c r="B24" s="84" t="s">
        <v>477</v>
      </c>
      <c r="C24" s="85" t="s">
        <v>478</v>
      </c>
      <c r="D24" s="186"/>
    </row>
    <row r="25" spans="1:4" ht="19.5">
      <c r="A25" s="187" t="s">
        <v>815</v>
      </c>
      <c r="B25" s="63" t="s">
        <v>595</v>
      </c>
      <c r="C25" s="57" t="s">
        <v>478</v>
      </c>
      <c r="D25" s="188" t="s">
        <v>736</v>
      </c>
    </row>
    <row r="26" spans="1:4" ht="15.75">
      <c r="A26" s="187" t="s">
        <v>822</v>
      </c>
      <c r="B26" s="63" t="s">
        <v>597</v>
      </c>
      <c r="C26" s="93" t="s">
        <v>478</v>
      </c>
      <c r="D26" s="189" t="s">
        <v>598</v>
      </c>
    </row>
    <row r="27" spans="1:4" ht="15.75">
      <c r="A27" s="187" t="s">
        <v>823</v>
      </c>
      <c r="B27" s="63" t="s">
        <v>731</v>
      </c>
      <c r="C27" s="93" t="s">
        <v>478</v>
      </c>
      <c r="D27" s="189" t="s">
        <v>735</v>
      </c>
    </row>
    <row r="28" spans="1:4" ht="15.75">
      <c r="A28" s="187" t="s">
        <v>486</v>
      </c>
      <c r="B28" s="63" t="s">
        <v>599</v>
      </c>
      <c r="C28" s="73" t="s">
        <v>600</v>
      </c>
      <c r="D28" s="221">
        <v>22.81</v>
      </c>
    </row>
    <row r="29" spans="1:4" ht="15.75">
      <c r="A29" s="187" t="s">
        <v>487</v>
      </c>
      <c r="B29" s="63" t="s">
        <v>601</v>
      </c>
      <c r="C29" s="93" t="s">
        <v>478</v>
      </c>
      <c r="D29" s="189" t="s">
        <v>400</v>
      </c>
    </row>
    <row r="30" spans="1:4" ht="15.75">
      <c r="A30" s="187" t="s">
        <v>489</v>
      </c>
      <c r="B30" s="63" t="s">
        <v>603</v>
      </c>
      <c r="C30" s="93" t="s">
        <v>478</v>
      </c>
      <c r="D30" s="202" t="s">
        <v>604</v>
      </c>
    </row>
    <row r="31" spans="1:4" ht="25.5">
      <c r="A31" s="187" t="s">
        <v>491</v>
      </c>
      <c r="B31" s="87" t="s">
        <v>605</v>
      </c>
      <c r="C31" s="93" t="s">
        <v>478</v>
      </c>
      <c r="D31" s="191" t="s">
        <v>13</v>
      </c>
    </row>
    <row r="32" spans="1:4" ht="15.75">
      <c r="A32" s="187" t="s">
        <v>493</v>
      </c>
      <c r="B32" s="63" t="s">
        <v>606</v>
      </c>
      <c r="C32" s="95" t="s">
        <v>478</v>
      </c>
      <c r="D32" s="192">
        <v>42552</v>
      </c>
    </row>
    <row r="33" spans="1:4" ht="15.75">
      <c r="A33" s="187" t="s">
        <v>495</v>
      </c>
      <c r="B33" s="73" t="s">
        <v>607</v>
      </c>
      <c r="C33" s="96" t="s">
        <v>404</v>
      </c>
      <c r="D33" s="190">
        <v>8.208</v>
      </c>
    </row>
    <row r="34" spans="1:4" ht="26.25" thickBot="1">
      <c r="A34" s="203">
        <v>11</v>
      </c>
      <c r="B34" s="199" t="s">
        <v>405</v>
      </c>
      <c r="C34" s="204" t="s">
        <v>478</v>
      </c>
      <c r="D34" s="201" t="s">
        <v>11</v>
      </c>
    </row>
    <row r="37" ht="13.5" thickBot="1"/>
    <row r="38" spans="1:4" ht="16.5" thickBot="1">
      <c r="A38" s="81" t="s">
        <v>853</v>
      </c>
      <c r="B38" s="82" t="s">
        <v>107</v>
      </c>
      <c r="C38" s="82" t="s">
        <v>544</v>
      </c>
      <c r="D38" s="83" t="s">
        <v>109</v>
      </c>
    </row>
    <row r="39" spans="1:4" ht="15.75">
      <c r="A39" s="185" t="s">
        <v>814</v>
      </c>
      <c r="B39" s="84" t="s">
        <v>477</v>
      </c>
      <c r="C39" s="85" t="s">
        <v>478</v>
      </c>
      <c r="D39" s="205"/>
    </row>
    <row r="40" spans="1:4" ht="18.75">
      <c r="A40" s="187" t="s">
        <v>815</v>
      </c>
      <c r="B40" s="63" t="s">
        <v>595</v>
      </c>
      <c r="C40" s="93" t="s">
        <v>478</v>
      </c>
      <c r="D40" s="206" t="s">
        <v>15</v>
      </c>
    </row>
    <row r="41" spans="1:4" ht="15.75">
      <c r="A41" s="187" t="s">
        <v>822</v>
      </c>
      <c r="B41" s="63" t="s">
        <v>597</v>
      </c>
      <c r="C41" s="93" t="s">
        <v>478</v>
      </c>
      <c r="D41" s="189" t="s">
        <v>598</v>
      </c>
    </row>
    <row r="42" spans="1:4" ht="15.75">
      <c r="A42" s="187" t="s">
        <v>823</v>
      </c>
      <c r="B42" s="63" t="s">
        <v>731</v>
      </c>
      <c r="C42" s="93" t="s">
        <v>478</v>
      </c>
      <c r="D42" s="189" t="s">
        <v>445</v>
      </c>
    </row>
    <row r="43" spans="1:4" ht="15.75">
      <c r="A43" s="187" t="s">
        <v>486</v>
      </c>
      <c r="B43" s="63" t="s">
        <v>599</v>
      </c>
      <c r="C43" s="73" t="s">
        <v>600</v>
      </c>
      <c r="D43" s="221">
        <v>1720.44</v>
      </c>
    </row>
    <row r="44" spans="1:4" ht="15.75">
      <c r="A44" s="187" t="s">
        <v>487</v>
      </c>
      <c r="B44" s="63" t="s">
        <v>601</v>
      </c>
      <c r="C44" s="93" t="s">
        <v>478</v>
      </c>
      <c r="D44" s="189" t="s">
        <v>406</v>
      </c>
    </row>
    <row r="45" spans="1:4" ht="15.75">
      <c r="A45" s="187" t="s">
        <v>489</v>
      </c>
      <c r="B45" s="63" t="s">
        <v>603</v>
      </c>
      <c r="C45" s="93" t="s">
        <v>478</v>
      </c>
      <c r="D45" s="202" t="s">
        <v>126</v>
      </c>
    </row>
    <row r="46" spans="1:4" ht="31.5">
      <c r="A46" s="187" t="s">
        <v>491</v>
      </c>
      <c r="B46" s="87" t="s">
        <v>605</v>
      </c>
      <c r="C46" s="93" t="s">
        <v>478</v>
      </c>
      <c r="D46" s="191" t="s">
        <v>18</v>
      </c>
    </row>
    <row r="47" spans="1:4" ht="15.75">
      <c r="A47" s="187" t="s">
        <v>493</v>
      </c>
      <c r="B47" s="63" t="s">
        <v>606</v>
      </c>
      <c r="C47" s="95" t="s">
        <v>478</v>
      </c>
      <c r="D47" s="192">
        <v>42552</v>
      </c>
    </row>
    <row r="48" spans="1:4" ht="15.75">
      <c r="A48" s="187" t="s">
        <v>495</v>
      </c>
      <c r="B48" s="73" t="s">
        <v>21</v>
      </c>
      <c r="C48" s="102" t="s">
        <v>407</v>
      </c>
      <c r="D48" s="207">
        <v>0.0323</v>
      </c>
    </row>
    <row r="49" spans="1:4" ht="15.75">
      <c r="A49" s="187" t="s">
        <v>128</v>
      </c>
      <c r="B49" s="73" t="s">
        <v>23</v>
      </c>
      <c r="C49" s="102" t="s">
        <v>407</v>
      </c>
      <c r="D49" s="208">
        <v>0.0283</v>
      </c>
    </row>
    <row r="50" spans="1:4" ht="15.75">
      <c r="A50" s="187" t="s">
        <v>129</v>
      </c>
      <c r="B50" s="73" t="s">
        <v>24</v>
      </c>
      <c r="C50" s="102" t="s">
        <v>407</v>
      </c>
      <c r="D50" s="208">
        <v>0.0243</v>
      </c>
    </row>
    <row r="51" spans="1:4" ht="15.75">
      <c r="A51" s="187" t="s">
        <v>130</v>
      </c>
      <c r="B51" s="73" t="s">
        <v>25</v>
      </c>
      <c r="C51" s="102" t="s">
        <v>407</v>
      </c>
      <c r="D51" s="209">
        <v>0.0254</v>
      </c>
    </row>
    <row r="52" spans="1:4" ht="25.5">
      <c r="A52" s="194">
        <v>11</v>
      </c>
      <c r="B52" s="87" t="s">
        <v>124</v>
      </c>
      <c r="C52" s="97" t="s">
        <v>478</v>
      </c>
      <c r="D52" s="210" t="s">
        <v>408</v>
      </c>
    </row>
    <row r="53" ht="15.75">
      <c r="B53" s="211" t="s">
        <v>435</v>
      </c>
    </row>
    <row r="55" ht="13.5" thickBot="1"/>
    <row r="56" spans="1:4" ht="16.5" thickBot="1">
      <c r="A56" s="81" t="s">
        <v>853</v>
      </c>
      <c r="B56" s="82" t="s">
        <v>107</v>
      </c>
      <c r="C56" s="82" t="s">
        <v>544</v>
      </c>
      <c r="D56" s="83" t="s">
        <v>109</v>
      </c>
    </row>
    <row r="57" spans="1:4" ht="15.75">
      <c r="A57" s="185" t="s">
        <v>814</v>
      </c>
      <c r="B57" s="84" t="s">
        <v>477</v>
      </c>
      <c r="C57" s="85" t="s">
        <v>478</v>
      </c>
      <c r="D57" s="205"/>
    </row>
    <row r="58" spans="1:4" ht="18.75">
      <c r="A58" s="187" t="s">
        <v>815</v>
      </c>
      <c r="B58" s="63" t="s">
        <v>595</v>
      </c>
      <c r="C58" s="93" t="s">
        <v>478</v>
      </c>
      <c r="D58" s="206" t="s">
        <v>132</v>
      </c>
    </row>
    <row r="59" spans="1:4" ht="15.75">
      <c r="A59" s="187" t="s">
        <v>822</v>
      </c>
      <c r="B59" s="63" t="s">
        <v>597</v>
      </c>
      <c r="C59" s="93" t="s">
        <v>478</v>
      </c>
      <c r="D59" s="189" t="s">
        <v>598</v>
      </c>
    </row>
    <row r="60" spans="1:4" ht="15.75">
      <c r="A60" s="187" t="s">
        <v>823</v>
      </c>
      <c r="B60" s="63" t="s">
        <v>731</v>
      </c>
      <c r="C60" s="93" t="s">
        <v>478</v>
      </c>
      <c r="D60" s="189" t="s">
        <v>445</v>
      </c>
    </row>
    <row r="61" spans="1:4" ht="15.75">
      <c r="A61" s="187" t="s">
        <v>486</v>
      </c>
      <c r="B61" s="63" t="s">
        <v>599</v>
      </c>
      <c r="C61" s="73" t="s">
        <v>428</v>
      </c>
      <c r="D61" s="221">
        <v>1720.44</v>
      </c>
    </row>
    <row r="62" spans="1:4" ht="15.75">
      <c r="A62" s="187" t="s">
        <v>487</v>
      </c>
      <c r="B62" s="63" t="s">
        <v>601</v>
      </c>
      <c r="C62" s="93" t="s">
        <v>478</v>
      </c>
      <c r="D62" s="189" t="s">
        <v>406</v>
      </c>
    </row>
    <row r="63" spans="1:4" ht="15.75">
      <c r="A63" s="187" t="s">
        <v>489</v>
      </c>
      <c r="B63" s="63" t="s">
        <v>603</v>
      </c>
      <c r="C63" s="93" t="s">
        <v>478</v>
      </c>
      <c r="D63" s="202" t="s">
        <v>126</v>
      </c>
    </row>
    <row r="64" spans="1:4" ht="25.5">
      <c r="A64" s="187" t="s">
        <v>491</v>
      </c>
      <c r="B64" s="87" t="s">
        <v>605</v>
      </c>
      <c r="C64" s="93" t="s">
        <v>478</v>
      </c>
      <c r="D64" s="191" t="s">
        <v>20</v>
      </c>
    </row>
    <row r="65" spans="1:4" ht="15.75">
      <c r="A65" s="187" t="s">
        <v>493</v>
      </c>
      <c r="B65" s="63" t="s">
        <v>606</v>
      </c>
      <c r="C65" s="95" t="s">
        <v>478</v>
      </c>
      <c r="D65" s="192">
        <v>42552</v>
      </c>
    </row>
    <row r="66" spans="1:4" ht="15.75">
      <c r="A66" s="187" t="s">
        <v>495</v>
      </c>
      <c r="B66" s="73" t="s">
        <v>133</v>
      </c>
      <c r="C66" s="106" t="s">
        <v>402</v>
      </c>
      <c r="D66" s="207">
        <v>3.496</v>
      </c>
    </row>
    <row r="67" spans="1:4" ht="26.25" thickBot="1">
      <c r="A67" s="203">
        <v>11</v>
      </c>
      <c r="B67" s="199" t="s">
        <v>405</v>
      </c>
      <c r="C67" s="204" t="s">
        <v>478</v>
      </c>
      <c r="D67" s="201" t="s">
        <v>11</v>
      </c>
    </row>
    <row r="70" ht="13.5" thickBot="1"/>
    <row r="71" spans="1:4" ht="16.5" thickBot="1">
      <c r="A71" s="81" t="s">
        <v>853</v>
      </c>
      <c r="B71" s="82" t="s">
        <v>107</v>
      </c>
      <c r="C71" s="82" t="s">
        <v>544</v>
      </c>
      <c r="D71" s="83" t="s">
        <v>109</v>
      </c>
    </row>
    <row r="72" spans="1:4" ht="15.75">
      <c r="A72" s="212" t="s">
        <v>814</v>
      </c>
      <c r="B72" s="213" t="s">
        <v>477</v>
      </c>
      <c r="C72" s="214" t="s">
        <v>478</v>
      </c>
      <c r="D72" s="215"/>
    </row>
    <row r="73" spans="1:4" ht="18.75">
      <c r="A73" s="187" t="s">
        <v>815</v>
      </c>
      <c r="B73" s="63" t="s">
        <v>595</v>
      </c>
      <c r="C73" s="93" t="s">
        <v>478</v>
      </c>
      <c r="D73" s="206" t="s">
        <v>34</v>
      </c>
    </row>
    <row r="74" spans="1:4" ht="15.75">
      <c r="A74" s="187" t="s">
        <v>822</v>
      </c>
      <c r="B74" s="63" t="s">
        <v>597</v>
      </c>
      <c r="C74" s="93" t="s">
        <v>478</v>
      </c>
      <c r="D74" s="216" t="s">
        <v>409</v>
      </c>
    </row>
    <row r="75" spans="1:4" ht="15.75">
      <c r="A75" s="187" t="s">
        <v>823</v>
      </c>
      <c r="B75" s="63" t="s">
        <v>731</v>
      </c>
      <c r="C75" s="93" t="s">
        <v>478</v>
      </c>
      <c r="D75" s="189" t="s">
        <v>410</v>
      </c>
    </row>
    <row r="76" spans="1:4" ht="25.5">
      <c r="A76" s="187" t="s">
        <v>486</v>
      </c>
      <c r="B76" s="87" t="s">
        <v>136</v>
      </c>
      <c r="C76" s="73" t="s">
        <v>600</v>
      </c>
      <c r="D76" s="221">
        <v>3.23</v>
      </c>
    </row>
    <row r="77" spans="1:4" ht="15.75">
      <c r="A77" s="187" t="s">
        <v>137</v>
      </c>
      <c r="B77" s="87" t="s">
        <v>138</v>
      </c>
      <c r="C77" s="73" t="s">
        <v>600</v>
      </c>
      <c r="D77" s="221">
        <v>4.05</v>
      </c>
    </row>
    <row r="78" spans="1:4" ht="15.75">
      <c r="A78" s="187" t="s">
        <v>487</v>
      </c>
      <c r="B78" s="63" t="s">
        <v>601</v>
      </c>
      <c r="C78" s="93" t="s">
        <v>478</v>
      </c>
      <c r="D78" s="189" t="s">
        <v>411</v>
      </c>
    </row>
    <row r="79" spans="1:4" ht="15.75">
      <c r="A79" s="187" t="s">
        <v>489</v>
      </c>
      <c r="B79" s="63" t="s">
        <v>603</v>
      </c>
      <c r="C79" s="93" t="s">
        <v>478</v>
      </c>
      <c r="D79" s="202" t="s">
        <v>412</v>
      </c>
    </row>
    <row r="80" spans="1:4" ht="25.5">
      <c r="A80" s="187" t="s">
        <v>491</v>
      </c>
      <c r="B80" s="87" t="s">
        <v>605</v>
      </c>
      <c r="C80" s="93" t="s">
        <v>478</v>
      </c>
      <c r="D80" s="191" t="s">
        <v>141</v>
      </c>
    </row>
    <row r="81" spans="1:4" ht="15.75">
      <c r="A81" s="187" t="s">
        <v>493</v>
      </c>
      <c r="B81" s="63" t="s">
        <v>606</v>
      </c>
      <c r="C81" s="95" t="s">
        <v>478</v>
      </c>
      <c r="D81" s="192">
        <v>42552</v>
      </c>
    </row>
    <row r="82" spans="1:4" ht="27.75" customHeight="1">
      <c r="A82" s="194">
        <v>10</v>
      </c>
      <c r="B82" s="63" t="s">
        <v>607</v>
      </c>
      <c r="C82" s="57" t="s">
        <v>413</v>
      </c>
      <c r="D82" s="217" t="s">
        <v>414</v>
      </c>
    </row>
    <row r="83" spans="1:4" ht="31.5">
      <c r="A83" s="218">
        <v>11</v>
      </c>
      <c r="B83" s="87" t="s">
        <v>142</v>
      </c>
      <c r="C83" s="56" t="s">
        <v>415</v>
      </c>
      <c r="D83" s="209">
        <v>2.5</v>
      </c>
    </row>
    <row r="84" spans="1:4" ht="32.25" customHeight="1">
      <c r="A84" s="218" t="s">
        <v>416</v>
      </c>
      <c r="B84" s="87" t="s">
        <v>417</v>
      </c>
      <c r="C84" s="56" t="s">
        <v>415</v>
      </c>
      <c r="D84" s="209">
        <v>4.5</v>
      </c>
    </row>
    <row r="85" spans="1:4" ht="28.5" customHeight="1">
      <c r="A85" s="194">
        <v>12</v>
      </c>
      <c r="B85" s="87" t="s">
        <v>124</v>
      </c>
      <c r="C85" s="57"/>
      <c r="D85" s="191" t="s">
        <v>147</v>
      </c>
    </row>
    <row r="86" spans="1:4" s="109" customFormat="1" ht="26.25" thickBot="1">
      <c r="A86" s="203" t="s">
        <v>418</v>
      </c>
      <c r="B86" s="199" t="s">
        <v>124</v>
      </c>
      <c r="C86" s="219"/>
      <c r="D86" s="201" t="s">
        <v>419</v>
      </c>
    </row>
    <row r="87" s="109" customFormat="1" ht="12.75"/>
    <row r="88" s="109" customFormat="1" ht="38.25">
      <c r="B88" s="220" t="s">
        <v>420</v>
      </c>
    </row>
    <row r="89" s="109" customFormat="1" ht="12.75"/>
    <row r="90" s="109" customFormat="1" ht="13.5" thickBot="1"/>
    <row r="91" spans="1:4" ht="16.5" thickBot="1">
      <c r="A91" s="81" t="s">
        <v>853</v>
      </c>
      <c r="B91" s="82" t="s">
        <v>107</v>
      </c>
      <c r="C91" s="82" t="s">
        <v>544</v>
      </c>
      <c r="D91" s="83" t="s">
        <v>109</v>
      </c>
    </row>
    <row r="92" spans="1:4" ht="16.5" thickBot="1">
      <c r="A92" s="185" t="s">
        <v>814</v>
      </c>
      <c r="B92" s="84" t="s">
        <v>477</v>
      </c>
      <c r="C92" s="85" t="s">
        <v>478</v>
      </c>
      <c r="D92" s="186"/>
    </row>
    <row r="93" spans="1:4" ht="19.5">
      <c r="A93" s="187" t="s">
        <v>815</v>
      </c>
      <c r="B93" s="63" t="s">
        <v>595</v>
      </c>
      <c r="C93" s="57" t="s">
        <v>478</v>
      </c>
      <c r="D93" s="188" t="s">
        <v>421</v>
      </c>
    </row>
    <row r="94" spans="1:4" ht="15.75">
      <c r="A94" s="187" t="s">
        <v>822</v>
      </c>
      <c r="B94" s="63" t="s">
        <v>597</v>
      </c>
      <c r="C94" s="93" t="s">
        <v>478</v>
      </c>
      <c r="D94" s="189" t="s">
        <v>422</v>
      </c>
    </row>
    <row r="95" spans="1:4" ht="15.75">
      <c r="A95" s="187"/>
      <c r="B95" s="63" t="s">
        <v>429</v>
      </c>
      <c r="C95" s="93" t="s">
        <v>430</v>
      </c>
      <c r="D95" s="222">
        <v>67.86</v>
      </c>
    </row>
    <row r="96" spans="1:4" ht="15.75">
      <c r="A96" s="187" t="s">
        <v>486</v>
      </c>
      <c r="B96" s="63" t="s">
        <v>431</v>
      </c>
      <c r="C96" s="73" t="s">
        <v>432</v>
      </c>
      <c r="D96" s="221">
        <v>5220</v>
      </c>
    </row>
    <row r="97" spans="1:4" ht="25.5">
      <c r="A97" s="187" t="s">
        <v>487</v>
      </c>
      <c r="B97" s="63" t="s">
        <v>601</v>
      </c>
      <c r="C97" s="93" t="s">
        <v>478</v>
      </c>
      <c r="D97" s="216" t="s">
        <v>433</v>
      </c>
    </row>
    <row r="98" spans="1:4" ht="15.75">
      <c r="A98" s="187" t="s">
        <v>489</v>
      </c>
      <c r="B98" s="63" t="s">
        <v>603</v>
      </c>
      <c r="C98" s="93" t="s">
        <v>478</v>
      </c>
      <c r="D98" s="202"/>
    </row>
    <row r="99" spans="1:4" ht="25.5">
      <c r="A99" s="187" t="s">
        <v>491</v>
      </c>
      <c r="B99" s="87" t="s">
        <v>605</v>
      </c>
      <c r="C99" s="93" t="s">
        <v>478</v>
      </c>
      <c r="D99" s="191" t="s">
        <v>425</v>
      </c>
    </row>
    <row r="100" spans="1:4" ht="15.75">
      <c r="A100" s="187" t="s">
        <v>493</v>
      </c>
      <c r="B100" s="63" t="s">
        <v>606</v>
      </c>
      <c r="C100" s="95" t="s">
        <v>478</v>
      </c>
      <c r="D100" s="192">
        <v>42552</v>
      </c>
    </row>
    <row r="101" spans="1:4" ht="15.75">
      <c r="A101" s="187" t="s">
        <v>495</v>
      </c>
      <c r="B101" s="73" t="s">
        <v>607</v>
      </c>
      <c r="C101" s="96" t="s">
        <v>404</v>
      </c>
      <c r="D101" s="190">
        <v>13</v>
      </c>
    </row>
    <row r="102" spans="1:4" ht="26.25" thickBot="1">
      <c r="A102" s="203">
        <v>11</v>
      </c>
      <c r="B102" s="199" t="s">
        <v>405</v>
      </c>
      <c r="C102" s="204" t="s">
        <v>478</v>
      </c>
      <c r="D102" s="201" t="s">
        <v>426</v>
      </c>
    </row>
    <row r="104" ht="12.75">
      <c r="B104" t="s">
        <v>434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0" t="s">
        <v>593</v>
      </c>
      <c r="B1" s="27"/>
      <c r="C1" s="27"/>
      <c r="D1" s="27"/>
    </row>
    <row r="2" spans="1:4" ht="14.25">
      <c r="A2" s="80" t="s">
        <v>594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184" t="s">
        <v>780</v>
      </c>
    </row>
    <row r="5" ht="13.5" thickBot="1"/>
    <row r="6" spans="1:4" ht="16.5" thickBot="1">
      <c r="A6" s="81" t="s">
        <v>853</v>
      </c>
      <c r="B6" s="82" t="s">
        <v>107</v>
      </c>
      <c r="C6" s="82" t="s">
        <v>544</v>
      </c>
      <c r="D6" s="83" t="s">
        <v>109</v>
      </c>
    </row>
    <row r="7" spans="1:4" ht="16.5" thickBot="1">
      <c r="A7" s="185" t="s">
        <v>814</v>
      </c>
      <c r="B7" s="84" t="s">
        <v>477</v>
      </c>
      <c r="C7" s="85" t="s">
        <v>478</v>
      </c>
      <c r="D7" s="186"/>
    </row>
    <row r="8" spans="1:4" ht="19.5">
      <c r="A8" s="187" t="s">
        <v>815</v>
      </c>
      <c r="B8" s="63" t="s">
        <v>595</v>
      </c>
      <c r="C8" s="57" t="s">
        <v>478</v>
      </c>
      <c r="D8" s="188" t="s">
        <v>399</v>
      </c>
    </row>
    <row r="9" spans="1:4" ht="15.75">
      <c r="A9" s="187" t="s">
        <v>822</v>
      </c>
      <c r="B9" s="63" t="s">
        <v>597</v>
      </c>
      <c r="C9" s="93" t="s">
        <v>478</v>
      </c>
      <c r="D9" s="189" t="s">
        <v>598</v>
      </c>
    </row>
    <row r="10" spans="1:4" ht="15.75">
      <c r="A10" s="187" t="s">
        <v>823</v>
      </c>
      <c r="B10" s="63" t="s">
        <v>731</v>
      </c>
      <c r="C10" s="93" t="s">
        <v>478</v>
      </c>
      <c r="D10" s="189" t="s">
        <v>735</v>
      </c>
    </row>
    <row r="11" spans="1:4" ht="15.75">
      <c r="A11" s="187" t="s">
        <v>486</v>
      </c>
      <c r="B11" s="63" t="s">
        <v>599</v>
      </c>
      <c r="C11" s="73" t="s">
        <v>600</v>
      </c>
      <c r="D11" s="221">
        <v>35.55</v>
      </c>
    </row>
    <row r="12" spans="1:4" ht="15.75">
      <c r="A12" s="187" t="s">
        <v>487</v>
      </c>
      <c r="B12" s="63" t="s">
        <v>601</v>
      </c>
      <c r="C12" s="93" t="s">
        <v>478</v>
      </c>
      <c r="D12" s="189" t="s">
        <v>400</v>
      </c>
    </row>
    <row r="13" spans="1:4" ht="15.75">
      <c r="A13" s="187" t="s">
        <v>489</v>
      </c>
      <c r="B13" s="63" t="s">
        <v>603</v>
      </c>
      <c r="C13" s="93" t="s">
        <v>478</v>
      </c>
      <c r="D13" s="189" t="s">
        <v>604</v>
      </c>
    </row>
    <row r="14" spans="1:4" ht="31.5">
      <c r="A14" s="187" t="s">
        <v>491</v>
      </c>
      <c r="B14" s="87" t="s">
        <v>605</v>
      </c>
      <c r="C14" s="93" t="s">
        <v>478</v>
      </c>
      <c r="D14" s="191" t="s">
        <v>781</v>
      </c>
    </row>
    <row r="15" spans="1:4" ht="15.75">
      <c r="A15" s="187" t="s">
        <v>493</v>
      </c>
      <c r="B15" s="63" t="s">
        <v>606</v>
      </c>
      <c r="C15" s="95" t="s">
        <v>478</v>
      </c>
      <c r="D15" s="192">
        <v>42917</v>
      </c>
    </row>
    <row r="16" spans="1:4" ht="15.75">
      <c r="A16" s="187" t="s">
        <v>495</v>
      </c>
      <c r="B16" s="73" t="s">
        <v>607</v>
      </c>
      <c r="C16" s="96" t="s">
        <v>402</v>
      </c>
      <c r="D16" s="193">
        <v>8.208</v>
      </c>
    </row>
    <row r="17" spans="1:4" ht="31.5">
      <c r="A17" s="194">
        <v>11</v>
      </c>
      <c r="B17" s="87" t="s">
        <v>609</v>
      </c>
      <c r="C17" s="97" t="s">
        <v>478</v>
      </c>
      <c r="D17" s="191" t="s">
        <v>782</v>
      </c>
    </row>
    <row r="18" spans="1:4" ht="15.75">
      <c r="A18" s="195" t="s">
        <v>610</v>
      </c>
      <c r="B18" s="63" t="s">
        <v>611</v>
      </c>
      <c r="C18" s="196" t="s">
        <v>403</v>
      </c>
      <c r="D18" s="241">
        <v>0.029</v>
      </c>
    </row>
    <row r="19" spans="1:4" ht="26.25" thickBot="1">
      <c r="A19" s="198" t="s">
        <v>613</v>
      </c>
      <c r="B19" s="199" t="s">
        <v>122</v>
      </c>
      <c r="C19" s="200" t="s">
        <v>478</v>
      </c>
      <c r="D19" s="191" t="s">
        <v>783</v>
      </c>
    </row>
    <row r="22" ht="13.5" thickBot="1"/>
    <row r="23" spans="1:4" ht="16.5" thickBot="1">
      <c r="A23" s="81" t="s">
        <v>853</v>
      </c>
      <c r="B23" s="82" t="s">
        <v>107</v>
      </c>
      <c r="C23" s="82" t="s">
        <v>544</v>
      </c>
      <c r="D23" s="83" t="s">
        <v>109</v>
      </c>
    </row>
    <row r="24" spans="1:4" ht="16.5" thickBot="1">
      <c r="A24" s="185" t="s">
        <v>814</v>
      </c>
      <c r="B24" s="84" t="s">
        <v>477</v>
      </c>
      <c r="C24" s="85" t="s">
        <v>478</v>
      </c>
      <c r="D24" s="186"/>
    </row>
    <row r="25" spans="1:4" ht="19.5">
      <c r="A25" s="187" t="s">
        <v>815</v>
      </c>
      <c r="B25" s="63" t="s">
        <v>595</v>
      </c>
      <c r="C25" s="57" t="s">
        <v>478</v>
      </c>
      <c r="D25" s="188" t="s">
        <v>736</v>
      </c>
    </row>
    <row r="26" spans="1:4" ht="15.75">
      <c r="A26" s="187" t="s">
        <v>822</v>
      </c>
      <c r="B26" s="63" t="s">
        <v>597</v>
      </c>
      <c r="C26" s="93" t="s">
        <v>478</v>
      </c>
      <c r="D26" s="189" t="s">
        <v>598</v>
      </c>
    </row>
    <row r="27" spans="1:4" ht="15.75">
      <c r="A27" s="187" t="s">
        <v>823</v>
      </c>
      <c r="B27" s="63" t="s">
        <v>731</v>
      </c>
      <c r="C27" s="93" t="s">
        <v>478</v>
      </c>
      <c r="D27" s="189" t="s">
        <v>735</v>
      </c>
    </row>
    <row r="28" spans="1:4" ht="15.75">
      <c r="A28" s="187" t="s">
        <v>486</v>
      </c>
      <c r="B28" s="63" t="s">
        <v>599</v>
      </c>
      <c r="C28" s="73" t="s">
        <v>600</v>
      </c>
      <c r="D28" s="221">
        <v>24.19</v>
      </c>
    </row>
    <row r="29" spans="1:4" ht="15.75">
      <c r="A29" s="187" t="s">
        <v>487</v>
      </c>
      <c r="B29" s="63" t="s">
        <v>601</v>
      </c>
      <c r="C29" s="93" t="s">
        <v>478</v>
      </c>
      <c r="D29" s="189" t="s">
        <v>400</v>
      </c>
    </row>
    <row r="30" spans="1:4" ht="15.75">
      <c r="A30" s="187" t="s">
        <v>489</v>
      </c>
      <c r="B30" s="63" t="s">
        <v>603</v>
      </c>
      <c r="C30" s="93" t="s">
        <v>478</v>
      </c>
      <c r="D30" s="202" t="s">
        <v>604</v>
      </c>
    </row>
    <row r="31" spans="1:4" ht="31.5">
      <c r="A31" s="187" t="s">
        <v>491</v>
      </c>
      <c r="B31" s="87" t="s">
        <v>605</v>
      </c>
      <c r="C31" s="93" t="s">
        <v>478</v>
      </c>
      <c r="D31" s="191" t="s">
        <v>784</v>
      </c>
    </row>
    <row r="32" spans="1:4" ht="15.75">
      <c r="A32" s="187" t="s">
        <v>493</v>
      </c>
      <c r="B32" s="63" t="s">
        <v>606</v>
      </c>
      <c r="C32" s="95" t="s">
        <v>478</v>
      </c>
      <c r="D32" s="192">
        <v>42917</v>
      </c>
    </row>
    <row r="33" spans="1:4" ht="15.75">
      <c r="A33" s="187" t="s">
        <v>495</v>
      </c>
      <c r="B33" s="73" t="s">
        <v>607</v>
      </c>
      <c r="C33" s="96" t="s">
        <v>404</v>
      </c>
      <c r="D33" s="190">
        <v>8.208</v>
      </c>
    </row>
    <row r="34" spans="1:4" ht="26.25" thickBot="1">
      <c r="A34" s="203">
        <v>11</v>
      </c>
      <c r="B34" s="199" t="s">
        <v>405</v>
      </c>
      <c r="C34" s="204" t="s">
        <v>478</v>
      </c>
      <c r="D34" s="201" t="s">
        <v>11</v>
      </c>
    </row>
    <row r="37" ht="13.5" thickBot="1"/>
    <row r="38" spans="1:4" ht="16.5" thickBot="1">
      <c r="A38" s="81" t="s">
        <v>853</v>
      </c>
      <c r="B38" s="82" t="s">
        <v>107</v>
      </c>
      <c r="C38" s="82" t="s">
        <v>544</v>
      </c>
      <c r="D38" s="83" t="s">
        <v>109</v>
      </c>
    </row>
    <row r="39" spans="1:4" ht="15.75">
      <c r="A39" s="185" t="s">
        <v>814</v>
      </c>
      <c r="B39" s="84" t="s">
        <v>477</v>
      </c>
      <c r="C39" s="85" t="s">
        <v>478</v>
      </c>
      <c r="D39" s="205"/>
    </row>
    <row r="40" spans="1:4" ht="18.75">
      <c r="A40" s="187" t="s">
        <v>815</v>
      </c>
      <c r="B40" s="63" t="s">
        <v>595</v>
      </c>
      <c r="C40" s="93" t="s">
        <v>478</v>
      </c>
      <c r="D40" s="206" t="s">
        <v>15</v>
      </c>
    </row>
    <row r="41" spans="1:4" ht="15.75">
      <c r="A41" s="187" t="s">
        <v>822</v>
      </c>
      <c r="B41" s="63" t="s">
        <v>597</v>
      </c>
      <c r="C41" s="93" t="s">
        <v>478</v>
      </c>
      <c r="D41" s="189" t="s">
        <v>598</v>
      </c>
    </row>
    <row r="42" spans="1:4" ht="15.75">
      <c r="A42" s="187" t="s">
        <v>823</v>
      </c>
      <c r="B42" s="63" t="s">
        <v>731</v>
      </c>
      <c r="C42" s="93" t="s">
        <v>478</v>
      </c>
      <c r="D42" s="189" t="s">
        <v>445</v>
      </c>
    </row>
    <row r="43" spans="1:4" ht="15.75">
      <c r="A43" s="187" t="s">
        <v>486</v>
      </c>
      <c r="B43" s="63" t="s">
        <v>599</v>
      </c>
      <c r="C43" s="73" t="s">
        <v>600</v>
      </c>
      <c r="D43" s="221">
        <v>1788.88</v>
      </c>
    </row>
    <row r="44" spans="1:4" ht="15.75">
      <c r="A44" s="187" t="s">
        <v>487</v>
      </c>
      <c r="B44" s="63" t="s">
        <v>601</v>
      </c>
      <c r="C44" s="93" t="s">
        <v>478</v>
      </c>
      <c r="D44" s="189" t="s">
        <v>406</v>
      </c>
    </row>
    <row r="45" spans="1:4" ht="15.75">
      <c r="A45" s="187" t="s">
        <v>489</v>
      </c>
      <c r="B45" s="63" t="s">
        <v>603</v>
      </c>
      <c r="C45" s="93" t="s">
        <v>478</v>
      </c>
      <c r="D45" s="202" t="s">
        <v>126</v>
      </c>
    </row>
    <row r="46" spans="1:4" ht="31.5">
      <c r="A46" s="187" t="s">
        <v>491</v>
      </c>
      <c r="B46" s="87" t="s">
        <v>605</v>
      </c>
      <c r="C46" s="93" t="s">
        <v>478</v>
      </c>
      <c r="D46" s="191" t="s">
        <v>785</v>
      </c>
    </row>
    <row r="47" spans="1:4" ht="15.75">
      <c r="A47" s="187" t="s">
        <v>493</v>
      </c>
      <c r="B47" s="63" t="s">
        <v>606</v>
      </c>
      <c r="C47" s="95" t="s">
        <v>478</v>
      </c>
      <c r="D47" s="192">
        <v>42917</v>
      </c>
    </row>
    <row r="48" spans="1:4" ht="15.75">
      <c r="A48" s="187" t="s">
        <v>495</v>
      </c>
      <c r="B48" s="73" t="s">
        <v>21</v>
      </c>
      <c r="C48" s="102" t="s">
        <v>407</v>
      </c>
      <c r="D48" s="207">
        <v>0.0323</v>
      </c>
    </row>
    <row r="49" spans="1:4" ht="15.75">
      <c r="A49" s="187" t="s">
        <v>128</v>
      </c>
      <c r="B49" s="73" t="s">
        <v>23</v>
      </c>
      <c r="C49" s="102" t="s">
        <v>407</v>
      </c>
      <c r="D49" s="208">
        <v>0.0283</v>
      </c>
    </row>
    <row r="50" spans="1:4" ht="15.75">
      <c r="A50" s="187" t="s">
        <v>129</v>
      </c>
      <c r="B50" s="73" t="s">
        <v>24</v>
      </c>
      <c r="C50" s="102" t="s">
        <v>407</v>
      </c>
      <c r="D50" s="208">
        <v>0.0243</v>
      </c>
    </row>
    <row r="51" spans="1:4" ht="15.75">
      <c r="A51" s="187" t="s">
        <v>130</v>
      </c>
      <c r="B51" s="73" t="s">
        <v>25</v>
      </c>
      <c r="C51" s="102" t="s">
        <v>407</v>
      </c>
      <c r="D51" s="209">
        <v>0.0254</v>
      </c>
    </row>
    <row r="52" spans="1:4" ht="25.5">
      <c r="A52" s="194">
        <v>11</v>
      </c>
      <c r="B52" s="87" t="s">
        <v>124</v>
      </c>
      <c r="C52" s="97" t="s">
        <v>478</v>
      </c>
      <c r="D52" s="210" t="s">
        <v>408</v>
      </c>
    </row>
    <row r="53" ht="15.75">
      <c r="B53" s="211" t="s">
        <v>792</v>
      </c>
    </row>
    <row r="55" ht="13.5" thickBot="1"/>
    <row r="56" spans="1:4" ht="16.5" thickBot="1">
      <c r="A56" s="81" t="s">
        <v>853</v>
      </c>
      <c r="B56" s="82" t="s">
        <v>107</v>
      </c>
      <c r="C56" s="82" t="s">
        <v>544</v>
      </c>
      <c r="D56" s="83" t="s">
        <v>109</v>
      </c>
    </row>
    <row r="57" spans="1:4" ht="15.75">
      <c r="A57" s="185" t="s">
        <v>814</v>
      </c>
      <c r="B57" s="84" t="s">
        <v>477</v>
      </c>
      <c r="C57" s="85" t="s">
        <v>478</v>
      </c>
      <c r="D57" s="205"/>
    </row>
    <row r="58" spans="1:4" ht="18.75">
      <c r="A58" s="187" t="s">
        <v>815</v>
      </c>
      <c r="B58" s="63" t="s">
        <v>595</v>
      </c>
      <c r="C58" s="93" t="s">
        <v>478</v>
      </c>
      <c r="D58" s="206" t="s">
        <v>132</v>
      </c>
    </row>
    <row r="59" spans="1:4" ht="15.75">
      <c r="A59" s="187" t="s">
        <v>822</v>
      </c>
      <c r="B59" s="63" t="s">
        <v>597</v>
      </c>
      <c r="C59" s="93" t="s">
        <v>478</v>
      </c>
      <c r="D59" s="189" t="s">
        <v>598</v>
      </c>
    </row>
    <row r="60" spans="1:4" ht="15.75">
      <c r="A60" s="187" t="s">
        <v>823</v>
      </c>
      <c r="B60" s="63" t="s">
        <v>731</v>
      </c>
      <c r="C60" s="93" t="s">
        <v>478</v>
      </c>
      <c r="D60" s="189" t="s">
        <v>445</v>
      </c>
    </row>
    <row r="61" spans="1:4" ht="15.75">
      <c r="A61" s="187" t="s">
        <v>486</v>
      </c>
      <c r="B61" s="63" t="s">
        <v>599</v>
      </c>
      <c r="C61" s="73" t="s">
        <v>428</v>
      </c>
      <c r="D61" s="221">
        <v>1788.88</v>
      </c>
    </row>
    <row r="62" spans="1:4" ht="15.75">
      <c r="A62" s="187"/>
      <c r="B62" s="63" t="s">
        <v>786</v>
      </c>
      <c r="C62" s="73" t="s">
        <v>787</v>
      </c>
      <c r="D62" s="221">
        <v>95.31</v>
      </c>
    </row>
    <row r="63" spans="1:4" ht="15.75">
      <c r="A63" s="187" t="s">
        <v>487</v>
      </c>
      <c r="B63" s="63" t="s">
        <v>601</v>
      </c>
      <c r="C63" s="93" t="s">
        <v>478</v>
      </c>
      <c r="D63" s="189" t="s">
        <v>406</v>
      </c>
    </row>
    <row r="64" spans="1:4" ht="15.75">
      <c r="A64" s="187" t="s">
        <v>489</v>
      </c>
      <c r="B64" s="63" t="s">
        <v>603</v>
      </c>
      <c r="C64" s="93" t="s">
        <v>478</v>
      </c>
      <c r="D64" s="202" t="s">
        <v>126</v>
      </c>
    </row>
    <row r="65" spans="1:4" ht="31.5">
      <c r="A65" s="187" t="s">
        <v>491</v>
      </c>
      <c r="B65" s="87" t="s">
        <v>605</v>
      </c>
      <c r="C65" s="93" t="s">
        <v>478</v>
      </c>
      <c r="D65" s="191" t="s">
        <v>788</v>
      </c>
    </row>
    <row r="66" spans="1:4" ht="15.75">
      <c r="A66" s="187" t="s">
        <v>493</v>
      </c>
      <c r="B66" s="63" t="s">
        <v>606</v>
      </c>
      <c r="C66" s="95" t="s">
        <v>478</v>
      </c>
      <c r="D66" s="192">
        <v>42917</v>
      </c>
    </row>
    <row r="67" spans="1:4" ht="15.75">
      <c r="A67" s="187" t="s">
        <v>495</v>
      </c>
      <c r="B67" s="73" t="s">
        <v>133</v>
      </c>
      <c r="C67" s="106" t="s">
        <v>402</v>
      </c>
      <c r="D67" s="207">
        <v>3.496</v>
      </c>
    </row>
    <row r="68" spans="1:4" ht="26.25" thickBot="1">
      <c r="A68" s="203">
        <v>11</v>
      </c>
      <c r="B68" s="199" t="s">
        <v>405</v>
      </c>
      <c r="C68" s="204" t="s">
        <v>478</v>
      </c>
      <c r="D68" s="201" t="s">
        <v>11</v>
      </c>
    </row>
    <row r="71" ht="13.5" thickBot="1"/>
    <row r="72" spans="1:4" ht="16.5" thickBot="1">
      <c r="A72" s="81" t="s">
        <v>853</v>
      </c>
      <c r="B72" s="82" t="s">
        <v>107</v>
      </c>
      <c r="C72" s="82" t="s">
        <v>544</v>
      </c>
      <c r="D72" s="83" t="s">
        <v>109</v>
      </c>
    </row>
    <row r="73" spans="1:4" ht="15.75">
      <c r="A73" s="212" t="s">
        <v>814</v>
      </c>
      <c r="B73" s="213" t="s">
        <v>477</v>
      </c>
      <c r="C73" s="214" t="s">
        <v>478</v>
      </c>
      <c r="D73" s="215"/>
    </row>
    <row r="74" spans="1:4" ht="18.75">
      <c r="A74" s="187" t="s">
        <v>815</v>
      </c>
      <c r="B74" s="63" t="s">
        <v>595</v>
      </c>
      <c r="C74" s="93" t="s">
        <v>478</v>
      </c>
      <c r="D74" s="206" t="s">
        <v>34</v>
      </c>
    </row>
    <row r="75" spans="1:4" ht="15.75">
      <c r="A75" s="187" t="s">
        <v>822</v>
      </c>
      <c r="B75" s="63" t="s">
        <v>597</v>
      </c>
      <c r="C75" s="93" t="s">
        <v>478</v>
      </c>
      <c r="D75" s="216" t="s">
        <v>409</v>
      </c>
    </row>
    <row r="76" spans="1:4" ht="15.75">
      <c r="A76" s="187" t="s">
        <v>823</v>
      </c>
      <c r="B76" s="63" t="s">
        <v>731</v>
      </c>
      <c r="C76" s="93" t="s">
        <v>478</v>
      </c>
      <c r="D76" s="189" t="s">
        <v>410</v>
      </c>
    </row>
    <row r="77" spans="1:4" ht="25.5">
      <c r="A77" s="187" t="s">
        <v>486</v>
      </c>
      <c r="B77" s="87" t="s">
        <v>136</v>
      </c>
      <c r="C77" s="73" t="s">
        <v>600</v>
      </c>
      <c r="D77" s="221">
        <v>3.38</v>
      </c>
    </row>
    <row r="78" spans="1:4" ht="15.75">
      <c r="A78" s="187" t="s">
        <v>137</v>
      </c>
      <c r="B78" s="87" t="s">
        <v>138</v>
      </c>
      <c r="C78" s="73" t="s">
        <v>600</v>
      </c>
      <c r="D78" s="221">
        <v>4.25</v>
      </c>
    </row>
    <row r="79" spans="1:4" ht="15.75">
      <c r="A79" s="187" t="s">
        <v>487</v>
      </c>
      <c r="B79" s="63" t="s">
        <v>601</v>
      </c>
      <c r="C79" s="93" t="s">
        <v>478</v>
      </c>
      <c r="D79" s="189" t="s">
        <v>411</v>
      </c>
    </row>
    <row r="80" spans="1:4" ht="15.75">
      <c r="A80" s="187" t="s">
        <v>489</v>
      </c>
      <c r="B80" s="63" t="s">
        <v>603</v>
      </c>
      <c r="C80" s="93" t="s">
        <v>478</v>
      </c>
      <c r="D80" s="202" t="s">
        <v>412</v>
      </c>
    </row>
    <row r="81" spans="1:4" ht="25.5">
      <c r="A81" s="187" t="s">
        <v>491</v>
      </c>
      <c r="B81" s="87" t="s">
        <v>605</v>
      </c>
      <c r="C81" s="93" t="s">
        <v>478</v>
      </c>
      <c r="D81" s="191" t="s">
        <v>141</v>
      </c>
    </row>
    <row r="82" spans="1:4" ht="15.75">
      <c r="A82" s="187" t="s">
        <v>493</v>
      </c>
      <c r="B82" s="63" t="s">
        <v>606</v>
      </c>
      <c r="C82" s="95" t="s">
        <v>478</v>
      </c>
      <c r="D82" s="192">
        <v>42917</v>
      </c>
    </row>
    <row r="83" spans="1:4" ht="27.75" customHeight="1">
      <c r="A83" s="194">
        <v>10</v>
      </c>
      <c r="B83" s="63" t="s">
        <v>607</v>
      </c>
      <c r="C83" s="57" t="s">
        <v>413</v>
      </c>
      <c r="D83" s="217" t="s">
        <v>414</v>
      </c>
    </row>
    <row r="84" spans="1:4" ht="31.5">
      <c r="A84" s="218">
        <v>11</v>
      </c>
      <c r="B84" s="87" t="s">
        <v>142</v>
      </c>
      <c r="C84" s="56" t="s">
        <v>415</v>
      </c>
      <c r="D84" s="209">
        <v>0.6</v>
      </c>
    </row>
    <row r="85" spans="1:4" ht="32.25" customHeight="1">
      <c r="A85" s="218" t="s">
        <v>416</v>
      </c>
      <c r="B85" s="87" t="s">
        <v>417</v>
      </c>
      <c r="C85" s="56" t="s">
        <v>415</v>
      </c>
      <c r="D85" s="209">
        <v>1.3</v>
      </c>
    </row>
    <row r="86" spans="1:4" ht="30" customHeight="1">
      <c r="A86" s="194">
        <v>12</v>
      </c>
      <c r="B86" s="87" t="s">
        <v>124</v>
      </c>
      <c r="C86" s="57"/>
      <c r="D86" s="191" t="s">
        <v>789</v>
      </c>
    </row>
    <row r="87" spans="1:4" s="109" customFormat="1" ht="26.25" thickBot="1">
      <c r="A87" s="203" t="s">
        <v>418</v>
      </c>
      <c r="B87" s="199" t="s">
        <v>122</v>
      </c>
      <c r="C87" s="219"/>
      <c r="D87" s="191" t="s">
        <v>783</v>
      </c>
    </row>
    <row r="88" s="109" customFormat="1" ht="12.75"/>
    <row r="89" s="109" customFormat="1" ht="38.25">
      <c r="B89" s="220" t="s">
        <v>420</v>
      </c>
    </row>
    <row r="90" s="109" customFormat="1" ht="12.75"/>
    <row r="91" s="109" customFormat="1" ht="13.5" thickBot="1"/>
    <row r="92" spans="1:4" ht="16.5" thickBot="1">
      <c r="A92" s="81" t="s">
        <v>853</v>
      </c>
      <c r="B92" s="82" t="s">
        <v>107</v>
      </c>
      <c r="C92" s="82" t="s">
        <v>544</v>
      </c>
      <c r="D92" s="83" t="s">
        <v>109</v>
      </c>
    </row>
    <row r="93" spans="1:4" ht="16.5" thickBot="1">
      <c r="A93" s="185" t="s">
        <v>814</v>
      </c>
      <c r="B93" s="84" t="s">
        <v>477</v>
      </c>
      <c r="C93" s="85" t="s">
        <v>478</v>
      </c>
      <c r="D93" s="186"/>
    </row>
    <row r="94" spans="1:4" ht="19.5">
      <c r="A94" s="187" t="s">
        <v>815</v>
      </c>
      <c r="B94" s="63" t="s">
        <v>595</v>
      </c>
      <c r="C94" s="57" t="s">
        <v>478</v>
      </c>
      <c r="D94" s="188" t="s">
        <v>421</v>
      </c>
    </row>
    <row r="95" spans="1:4" ht="15.75">
      <c r="A95" s="187" t="s">
        <v>822</v>
      </c>
      <c r="B95" s="63" t="s">
        <v>597</v>
      </c>
      <c r="C95" s="93" t="s">
        <v>478</v>
      </c>
      <c r="D95" s="189" t="s">
        <v>422</v>
      </c>
    </row>
    <row r="96" spans="1:4" ht="15.75">
      <c r="A96" s="187"/>
      <c r="B96" s="63" t="s">
        <v>790</v>
      </c>
      <c r="C96" s="93" t="s">
        <v>430</v>
      </c>
      <c r="D96" s="222">
        <v>70.49</v>
      </c>
    </row>
    <row r="97" spans="1:4" ht="15.75">
      <c r="A97" s="187" t="s">
        <v>486</v>
      </c>
      <c r="B97" s="63" t="s">
        <v>431</v>
      </c>
      <c r="C97" s="73" t="s">
        <v>432</v>
      </c>
      <c r="D97" s="221">
        <v>5422</v>
      </c>
    </row>
    <row r="98" spans="1:4" ht="25.5">
      <c r="A98" s="187" t="s">
        <v>487</v>
      </c>
      <c r="B98" s="63" t="s">
        <v>601</v>
      </c>
      <c r="C98" s="93" t="s">
        <v>478</v>
      </c>
      <c r="D98" s="216" t="s">
        <v>433</v>
      </c>
    </row>
    <row r="99" spans="1:4" ht="15.75">
      <c r="A99" s="187" t="s">
        <v>489</v>
      </c>
      <c r="B99" s="63" t="s">
        <v>603</v>
      </c>
      <c r="C99" s="93" t="s">
        <v>478</v>
      </c>
      <c r="D99" s="202"/>
    </row>
    <row r="100" spans="1:4" ht="31.5">
      <c r="A100" s="187" t="s">
        <v>491</v>
      </c>
      <c r="B100" s="87" t="s">
        <v>605</v>
      </c>
      <c r="C100" s="93" t="s">
        <v>478</v>
      </c>
      <c r="D100" s="191" t="s">
        <v>791</v>
      </c>
    </row>
    <row r="101" spans="1:4" ht="15.75">
      <c r="A101" s="187" t="s">
        <v>493</v>
      </c>
      <c r="B101" s="63" t="s">
        <v>606</v>
      </c>
      <c r="C101" s="95" t="s">
        <v>478</v>
      </c>
      <c r="D101" s="192">
        <v>42917</v>
      </c>
    </row>
    <row r="102" spans="1:4" ht="15.75">
      <c r="A102" s="187" t="s">
        <v>495</v>
      </c>
      <c r="B102" s="73" t="s">
        <v>607</v>
      </c>
      <c r="C102" s="96" t="s">
        <v>404</v>
      </c>
      <c r="D102" s="190">
        <v>13</v>
      </c>
    </row>
    <row r="103" spans="1:4" ht="26.25" thickBot="1">
      <c r="A103" s="203">
        <v>11</v>
      </c>
      <c r="B103" s="199" t="s">
        <v>405</v>
      </c>
      <c r="C103" s="204" t="s">
        <v>478</v>
      </c>
      <c r="D103" s="201" t="s">
        <v>426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5" t="s">
        <v>148</v>
      </c>
    </row>
    <row r="2" ht="15.75">
      <c r="A2" s="55" t="s">
        <v>149</v>
      </c>
    </row>
    <row r="4" spans="1:4" ht="31.5">
      <c r="A4" s="56" t="s">
        <v>853</v>
      </c>
      <c r="B4" s="57" t="s">
        <v>107</v>
      </c>
      <c r="C4" s="57" t="s">
        <v>544</v>
      </c>
      <c r="D4" s="57" t="s">
        <v>109</v>
      </c>
    </row>
    <row r="5" spans="1:4" ht="15.75">
      <c r="A5" s="63" t="s">
        <v>814</v>
      </c>
      <c r="B5" s="63" t="s">
        <v>477</v>
      </c>
      <c r="C5" s="57" t="s">
        <v>478</v>
      </c>
      <c r="D5" s="424" t="s">
        <v>150</v>
      </c>
    </row>
    <row r="6" spans="1:4" ht="15.75">
      <c r="A6" s="63" t="s">
        <v>815</v>
      </c>
      <c r="B6" s="63" t="s">
        <v>151</v>
      </c>
      <c r="C6" s="57" t="s">
        <v>478</v>
      </c>
      <c r="D6" s="425"/>
    </row>
    <row r="7" spans="1:4" ht="15.75">
      <c r="A7" s="63" t="s">
        <v>822</v>
      </c>
      <c r="B7" s="63" t="s">
        <v>152</v>
      </c>
      <c r="C7" s="57" t="s">
        <v>478</v>
      </c>
      <c r="D7" s="425"/>
    </row>
    <row r="8" spans="1:4" ht="25.5">
      <c r="A8" s="63" t="s">
        <v>823</v>
      </c>
      <c r="B8" s="87" t="s">
        <v>153</v>
      </c>
      <c r="C8" s="63" t="s">
        <v>511</v>
      </c>
      <c r="D8" s="425"/>
    </row>
    <row r="9" spans="1:4" ht="25.5">
      <c r="A9" s="110" t="s">
        <v>154</v>
      </c>
      <c r="B9" s="75"/>
      <c r="C9" s="111"/>
      <c r="D9" s="425"/>
    </row>
    <row r="10" spans="1:4" ht="15.75">
      <c r="A10" s="63" t="s">
        <v>486</v>
      </c>
      <c r="B10" s="63" t="s">
        <v>155</v>
      </c>
      <c r="C10" s="57" t="s">
        <v>478</v>
      </c>
      <c r="D10" s="425"/>
    </row>
    <row r="11" spans="1:4" ht="15.75">
      <c r="A11" s="63" t="s">
        <v>487</v>
      </c>
      <c r="B11" s="63" t="s">
        <v>156</v>
      </c>
      <c r="C11" s="57" t="s">
        <v>478</v>
      </c>
      <c r="D11" s="425"/>
    </row>
    <row r="12" spans="1:4" ht="15.75">
      <c r="A12" s="63" t="s">
        <v>489</v>
      </c>
      <c r="B12" s="63" t="s">
        <v>157</v>
      </c>
      <c r="C12" s="57" t="s">
        <v>478</v>
      </c>
      <c r="D12" s="425"/>
    </row>
    <row r="13" spans="1:4" ht="15.75">
      <c r="A13" s="63" t="s">
        <v>491</v>
      </c>
      <c r="B13" s="63" t="s">
        <v>158</v>
      </c>
      <c r="C13" s="57" t="s">
        <v>478</v>
      </c>
      <c r="D13" s="425"/>
    </row>
    <row r="14" spans="1:4" ht="12.75">
      <c r="A14" s="63" t="s">
        <v>493</v>
      </c>
      <c r="B14" s="63" t="s">
        <v>159</v>
      </c>
      <c r="C14" s="63" t="s">
        <v>600</v>
      </c>
      <c r="D14" s="425"/>
    </row>
    <row r="15" spans="1:4" ht="25.5">
      <c r="A15" s="63" t="s">
        <v>495</v>
      </c>
      <c r="B15" s="87" t="s">
        <v>160</v>
      </c>
      <c r="C15" s="57" t="s">
        <v>478</v>
      </c>
      <c r="D15" s="42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58" sqref="D58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2.140625" style="27" customWidth="1"/>
    <col min="5" max="16384" width="9.140625" style="27" customWidth="1"/>
  </cols>
  <sheetData>
    <row r="1" ht="15.75">
      <c r="A1" s="55" t="s">
        <v>161</v>
      </c>
    </row>
    <row r="2" ht="15.75">
      <c r="A2" s="55" t="s">
        <v>162</v>
      </c>
    </row>
    <row r="4" spans="1:4" ht="31.5">
      <c r="A4" s="56" t="s">
        <v>853</v>
      </c>
      <c r="B4" s="57" t="s">
        <v>107</v>
      </c>
      <c r="C4" s="57" t="s">
        <v>544</v>
      </c>
      <c r="D4" s="57" t="s">
        <v>109</v>
      </c>
    </row>
    <row r="5" spans="1:4" ht="15.75">
      <c r="A5" s="63" t="s">
        <v>814</v>
      </c>
      <c r="B5" s="63" t="s">
        <v>477</v>
      </c>
      <c r="C5" s="57" t="s">
        <v>478</v>
      </c>
      <c r="D5" s="59"/>
    </row>
    <row r="6" spans="1:4" ht="12.75">
      <c r="A6" s="65" t="s">
        <v>163</v>
      </c>
      <c r="B6" s="66"/>
      <c r="C6" s="66"/>
      <c r="D6" s="67"/>
    </row>
    <row r="7" spans="1:4" ht="15.75">
      <c r="A7" s="63" t="s">
        <v>815</v>
      </c>
      <c r="B7" s="63" t="s">
        <v>164</v>
      </c>
      <c r="C7" s="57" t="s">
        <v>478</v>
      </c>
      <c r="D7" s="59"/>
    </row>
    <row r="8" spans="1:4" ht="38.25">
      <c r="A8" s="63" t="s">
        <v>822</v>
      </c>
      <c r="B8" s="87" t="s">
        <v>165</v>
      </c>
      <c r="C8" s="112" t="s">
        <v>600</v>
      </c>
      <c r="D8" s="59"/>
    </row>
    <row r="9" spans="1:4" ht="38.25">
      <c r="A9" s="63" t="s">
        <v>823</v>
      </c>
      <c r="B9" s="87" t="s">
        <v>166</v>
      </c>
      <c r="C9" s="59"/>
      <c r="D9" s="59"/>
    </row>
    <row r="10" spans="1:4" ht="12.75">
      <c r="A10" s="63" t="s">
        <v>486</v>
      </c>
      <c r="B10" s="63" t="s">
        <v>533</v>
      </c>
      <c r="C10" s="112" t="s">
        <v>478</v>
      </c>
      <c r="D10" s="59"/>
    </row>
    <row r="13" spans="1:6" ht="16.5" customHeight="1">
      <c r="A13" s="427" t="s">
        <v>167</v>
      </c>
      <c r="B13" s="428"/>
      <c r="C13" s="428"/>
      <c r="D13" s="428"/>
      <c r="E13" s="428"/>
      <c r="F13" s="428"/>
    </row>
    <row r="14" spans="1:6" ht="12.75">
      <c r="A14" s="427" t="s">
        <v>168</v>
      </c>
      <c r="B14" s="428"/>
      <c r="C14" s="428"/>
      <c r="D14" s="428"/>
      <c r="E14" s="428"/>
      <c r="F14" s="428"/>
    </row>
    <row r="15" spans="1:6" ht="12.75">
      <c r="A15" s="427" t="s">
        <v>169</v>
      </c>
      <c r="B15" s="428"/>
      <c r="C15" s="428"/>
      <c r="D15" s="428"/>
      <c r="E15" s="428"/>
      <c r="F15" s="428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5" t="s">
        <v>170</v>
      </c>
    </row>
    <row r="2" ht="15.75">
      <c r="A2" s="55" t="s">
        <v>171</v>
      </c>
    </row>
    <row r="4" spans="1:4" ht="31.5">
      <c r="A4" s="56" t="s">
        <v>853</v>
      </c>
      <c r="B4" s="57" t="s">
        <v>107</v>
      </c>
      <c r="C4" s="57" t="s">
        <v>544</v>
      </c>
      <c r="D4" s="57" t="s">
        <v>109</v>
      </c>
    </row>
    <row r="5" spans="1:4" ht="15.75">
      <c r="A5" s="63" t="s">
        <v>814</v>
      </c>
      <c r="B5" s="63" t="s">
        <v>477</v>
      </c>
      <c r="C5" s="57" t="s">
        <v>478</v>
      </c>
      <c r="D5" s="429" t="s">
        <v>172</v>
      </c>
    </row>
    <row r="6" spans="1:4" ht="25.5">
      <c r="A6" s="63" t="s">
        <v>815</v>
      </c>
      <c r="B6" s="87" t="s">
        <v>173</v>
      </c>
      <c r="C6" s="57" t="s">
        <v>478</v>
      </c>
      <c r="D6" s="430"/>
    </row>
    <row r="7" spans="1:4" ht="25.5">
      <c r="A7" s="63" t="s">
        <v>822</v>
      </c>
      <c r="B7" s="87" t="s">
        <v>174</v>
      </c>
      <c r="C7" s="57" t="s">
        <v>478</v>
      </c>
      <c r="D7" s="430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2018-03-01T10:54:34Z</cp:lastPrinted>
  <dcterms:created xsi:type="dcterms:W3CDTF">1996-10-08T23:32:33Z</dcterms:created>
  <dcterms:modified xsi:type="dcterms:W3CDTF">2018-08-01T13:44:11Z</dcterms:modified>
  <cp:category/>
  <cp:version/>
  <cp:contentType/>
  <cp:contentStatus/>
</cp:coreProperties>
</file>