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85" windowWidth="19170" windowHeight="1275" firstSheet="11" activeTab="16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4" sheetId="11" r:id="rId11"/>
    <sheet name="КоммунУслуги2015" sheetId="12" r:id="rId12"/>
    <sheet name="Услуги по содерж. общего имущ" sheetId="13" r:id="rId13"/>
    <sheet name="Итог2015" sheetId="14" r:id="rId14"/>
    <sheet name="Итог2014" sheetId="15" r:id="rId15"/>
    <sheet name="Итог2016" sheetId="16" r:id="rId16"/>
    <sheet name="Итог2017" sheetId="17" r:id="rId17"/>
  </sheets>
  <externalReferences>
    <externalReference r:id="rId20"/>
  </externalReferences>
  <definedNames>
    <definedName name="_xlnm.Print_Area" localSheetId="15">'Итог2016'!$A$1:$D$146</definedName>
    <definedName name="_xlnm.Print_Area" localSheetId="16">'Итог2017'!$A$1:$D$154</definedName>
  </definedNames>
  <calcPr fullCalcOnLoad="1"/>
</workbook>
</file>

<file path=xl/sharedStrings.xml><?xml version="1.0" encoding="utf-8"?>
<sst xmlns="http://schemas.openxmlformats.org/spreadsheetml/2006/main" count="3936" uniqueCount="998">
  <si>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</si>
  <si>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</si>
  <si>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</si>
  <si>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</si>
  <si>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</si>
  <si>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</si>
  <si>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</si>
  <si>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</si>
  <si>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</si>
  <si>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</si>
  <si>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</si>
  <si>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</si>
  <si>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</si>
  <si>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</si>
  <si>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</si>
  <si>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</si>
  <si>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</si>
  <si>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</si>
  <si>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</si>
  <si>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</si>
  <si>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</si>
  <si>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</si>
  <si>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</si>
  <si>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</si>
  <si>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</si>
  <si>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</si>
  <si>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Тарифы на коммунальные ресурсы на 2014год</t>
  </si>
  <si>
    <t>Наименование ресурса</t>
  </si>
  <si>
    <t>Поставщик</t>
  </si>
  <si>
    <t>Период действия тарифа</t>
  </si>
  <si>
    <t>Единица измерения</t>
  </si>
  <si>
    <t xml:space="preserve">Цена закупки ресурса с НДС, руб </t>
  </si>
  <si>
    <t>Установленная  цена на ресурс для исполнителя (за единицу измерения), руб</t>
  </si>
  <si>
    <t>Нормативный акт, устанавливающий цену</t>
  </si>
  <si>
    <t>Тариф за коммунальный ресурс, применяемый УК для расчета размера платежей для потребителей за коммунальные услуги, руб</t>
  </si>
  <si>
    <t>Водоснабжение</t>
  </si>
  <si>
    <t>Холодная вода (с учетом инвестиционной надбавки)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</si>
  <si>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</si>
  <si>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с 01.01.2014 до 01.07.2014</t>
  </si>
  <si>
    <t>куб.м</t>
  </si>
  <si>
    <t>Приказ РЭК Вологодской области от 11.12.2013 №813, Приказ РЭК Вологодской области от 18.06.2014 №95</t>
  </si>
  <si>
    <t>с 01.07.2014</t>
  </si>
  <si>
    <t>Водоотведение и очистка сточных вод</t>
  </si>
  <si>
    <t>Водоотведение и прем сточных вод</t>
  </si>
  <si>
    <t>Приказ РЭК Вологодской области от 11.12.2013 №814, Приказ РЭК Вологодской области от 18.06.2014 №96</t>
  </si>
  <si>
    <t xml:space="preserve">Отопление </t>
  </si>
  <si>
    <t>Тепловая энергия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</si>
  <si>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</si>
  <si>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</si>
  <si>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</si>
  <si>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</si>
  <si>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</si>
  <si>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</si>
  <si>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</si>
  <si>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</si>
  <si>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</si>
  <si>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</si>
  <si>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</si>
  <si>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</si>
  <si>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</si>
  <si>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</si>
  <si>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</si>
  <si>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</si>
  <si>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</si>
  <si>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</si>
  <si>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</si>
  <si>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</si>
  <si>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</si>
  <si>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</si>
  <si>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</si>
  <si>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</si>
  <si>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</si>
  <si>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</si>
  <si>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</si>
  <si>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</si>
  <si>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</si>
  <si>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</si>
  <si>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</si>
  <si>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</si>
  <si>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</si>
  <si>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</si>
  <si>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</si>
  <si>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</si>
  <si>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</si>
  <si>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</si>
  <si>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</si>
  <si>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</si>
  <si>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</si>
  <si>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</si>
  <si>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</si>
  <si>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</si>
  <si>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</si>
  <si>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</si>
  <si>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</si>
  <si>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</si>
  <si>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</si>
  <si>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</si>
  <si>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</si>
  <si>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</si>
  <si>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</si>
  <si>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</si>
  <si>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</si>
  <si>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</si>
  <si>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</si>
  <si>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</si>
  <si>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</si>
  <si>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</si>
  <si>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</si>
  <si>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</si>
  <si>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</si>
  <si>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</si>
  <si>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</si>
  <si>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</si>
  <si>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</si>
  <si>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</si>
  <si>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</si>
  <si>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</si>
  <si>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</si>
  <si>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</si>
  <si>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</si>
  <si>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</si>
  <si>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</si>
  <si>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</si>
  <si>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</si>
  <si>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</si>
  <si>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</si>
  <si>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</si>
  <si>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</si>
  <si>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</si>
  <si>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</si>
  <si>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</si>
  <si>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</si>
  <si>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</si>
  <si>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</si>
  <si>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</si>
  <si>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</si>
  <si>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</si>
  <si>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</si>
  <si>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</si>
  <si>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</si>
  <si>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</si>
  <si>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</si>
  <si>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</si>
  <si>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</si>
  <si>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</si>
  <si>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</si>
  <si>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</si>
  <si>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</si>
  <si>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</si>
  <si>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</si>
  <si>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</si>
  <si>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</si>
  <si>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</si>
  <si>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</si>
  <si>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</si>
  <si>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</si>
  <si>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</si>
  <si>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</si>
  <si>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</si>
  <si>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</si>
  <si>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</si>
  <si>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</si>
  <si>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</si>
  <si>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</si>
  <si>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</si>
  <si>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</si>
  <si>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</si>
  <si>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</si>
  <si>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</si>
  <si>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</si>
  <si>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</si>
  <si>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</si>
  <si>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</si>
  <si>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</si>
  <si>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</si>
  <si>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</si>
  <si>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</si>
  <si>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</si>
  <si>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</si>
  <si>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</si>
  <si>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</si>
  <si>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</si>
  <si>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</si>
  <si>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</si>
  <si>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</si>
  <si>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</si>
  <si>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</si>
  <si>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</si>
  <si>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</si>
  <si>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</si>
  <si>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</si>
  <si>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</si>
  <si>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</si>
  <si>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</si>
  <si>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</si>
  <si>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</si>
  <si>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</si>
  <si>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</si>
  <si>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</si>
  <si>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</si>
  <si>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</si>
  <si>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ОАО "Фрязиново"</t>
  </si>
  <si>
    <t>01.01.2016</t>
  </si>
  <si>
    <t>ул Гоголя, 101</t>
  </si>
  <si>
    <t>31.12.2016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</si>
  <si>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</si>
  <si>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</si>
  <si>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</si>
  <si>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</si>
  <si>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</si>
  <si>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</si>
  <si>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</si>
  <si>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</si>
  <si>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</si>
  <si>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</si>
  <si>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</si>
  <si>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</si>
  <si>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</si>
  <si>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</si>
  <si>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</si>
  <si>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</si>
  <si>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</si>
  <si>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</si>
  <si>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</si>
  <si>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</si>
  <si>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</si>
  <si>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</si>
  <si>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</si>
  <si>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</si>
  <si>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</si>
  <si>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</si>
  <si>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</si>
  <si>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</si>
  <si>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</si>
  <si>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</si>
  <si>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</si>
  <si>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</si>
  <si>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</si>
  <si>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</si>
  <si>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</si>
  <si>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</si>
  <si>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</si>
  <si>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</si>
  <si>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</si>
  <si>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</si>
  <si>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</si>
  <si>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</si>
  <si>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</si>
  <si>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</si>
  <si>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</si>
  <si>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</si>
  <si>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</si>
  <si>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</si>
  <si>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</si>
  <si>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</si>
  <si>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</si>
  <si>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</si>
  <si>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</si>
  <si>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</si>
  <si>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</si>
  <si>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</si>
  <si>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</si>
  <si>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</si>
  <si>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</si>
  <si>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</si>
  <si>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</si>
  <si>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</si>
  <si>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</si>
  <si>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</si>
  <si>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</si>
  <si>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</si>
  <si>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</si>
  <si>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</si>
  <si>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</si>
  <si>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</si>
  <si>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</si>
  <si>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</si>
  <si>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</si>
  <si>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</si>
  <si>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</si>
  <si>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</si>
  <si>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</si>
  <si>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</si>
  <si>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</si>
  <si>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</si>
  <si>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</si>
  <si>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</si>
  <si>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</si>
  <si>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</si>
  <si>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</si>
  <si>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</si>
  <si>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</si>
  <si>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</si>
  <si>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</si>
  <si>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</si>
  <si>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</si>
  <si>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</si>
  <si>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</si>
  <si>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</si>
  <si>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</si>
  <si>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</si>
  <si>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</si>
  <si>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</si>
  <si>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</si>
  <si>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</si>
  <si>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</si>
  <si>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</si>
  <si>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</si>
  <si>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</si>
  <si>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</si>
  <si>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</si>
  <si>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</si>
  <si>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</si>
  <si>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</si>
  <si>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</si>
  <si>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</si>
  <si>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</si>
  <si>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</si>
  <si>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</si>
  <si>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</si>
  <si>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</si>
  <si>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</si>
  <si>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</si>
  <si>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</si>
  <si>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</si>
  <si>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</si>
  <si>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</si>
  <si>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</si>
  <si>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</si>
  <si>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</si>
  <si>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</si>
  <si>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</si>
  <si>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</si>
  <si>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</si>
  <si>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</si>
  <si>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</si>
  <si>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</si>
  <si>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</si>
  <si>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</si>
  <si>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</si>
  <si>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</si>
  <si>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</si>
  <si>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</si>
  <si>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</si>
  <si>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</si>
  <si>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</si>
  <si>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</si>
  <si>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</si>
  <si>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</si>
  <si>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</si>
  <si>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</si>
  <si>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</si>
  <si>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</si>
  <si>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</si>
  <si>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</si>
  <si>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</si>
  <si>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</si>
  <si>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</si>
  <si>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</si>
  <si>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</si>
  <si>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</si>
  <si>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</si>
  <si>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</si>
  <si>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</si>
  <si>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</si>
  <si>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</si>
  <si>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</si>
  <si>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</si>
  <si>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</si>
  <si>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</si>
  <si>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</si>
  <si>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</si>
  <si>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</si>
  <si>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</si>
  <si>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</si>
  <si>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</si>
  <si>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</si>
  <si>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</si>
  <si>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</si>
  <si>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</si>
  <si>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</si>
  <si>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</si>
  <si>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</si>
  <si>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</si>
  <si>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</si>
  <si>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</si>
  <si>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</si>
  <si>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</si>
  <si>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</si>
  <si>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</si>
  <si>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</si>
  <si>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</si>
  <si>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</si>
  <si>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</si>
  <si>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</si>
  <si>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</si>
  <si>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</si>
  <si>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</si>
  <si>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</si>
  <si>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</si>
  <si>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</si>
  <si>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</si>
  <si>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</si>
  <si>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</si>
  <si>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</si>
  <si>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</si>
  <si>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</si>
  <si>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</si>
  <si>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</si>
  <si>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</si>
  <si>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</si>
  <si>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</si>
  <si>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</si>
  <si>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</si>
  <si>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</si>
  <si>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</si>
  <si>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</si>
  <si>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</si>
  <si>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</si>
  <si>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</si>
  <si>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</si>
  <si>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</si>
  <si>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</si>
  <si>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</si>
  <si>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</si>
  <si>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</si>
  <si>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</si>
  <si>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</si>
  <si>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</si>
  <si>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</si>
  <si>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</si>
  <si>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</si>
  <si>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</si>
  <si>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</si>
  <si>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</si>
  <si>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</si>
  <si>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</si>
  <si>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</si>
  <si>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</si>
  <si>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</si>
  <si>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</si>
  <si>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</si>
  <si>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</si>
  <si>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</si>
  <si>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</si>
  <si>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</si>
  <si>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</si>
  <si>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</si>
  <si>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</si>
  <si>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</si>
  <si>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</si>
  <si>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</si>
  <si>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</si>
  <si>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</si>
  <si>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</si>
  <si>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</si>
  <si>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</si>
  <si>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</si>
  <si>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</si>
  <si>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</si>
  <si>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</si>
  <si>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</si>
  <si>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Гоголя ул 101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</si>
  <si>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</si>
  <si>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</si>
  <si>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</si>
  <si>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</si>
  <si>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</si>
  <si>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</si>
  <si>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</si>
  <si>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</si>
  <si>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</si>
  <si>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</si>
  <si>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</si>
  <si>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</si>
  <si>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</si>
  <si>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</si>
  <si>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</si>
  <si>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</si>
  <si>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</si>
  <si>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</si>
  <si>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3 раза/неделю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</si>
  <si>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</si>
  <si>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</si>
  <si>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</si>
  <si>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</si>
  <si>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</si>
  <si>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</si>
  <si>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</si>
  <si>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</si>
  <si>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</si>
  <si>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</si>
  <si>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</si>
  <si>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</si>
  <si>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</si>
  <si>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</si>
  <si>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</si>
  <si>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</si>
  <si>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</si>
  <si>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</si>
  <si>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</si>
  <si>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</si>
  <si>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Приказ РЭК Вологодской области от 11.12.2013 №817</t>
  </si>
  <si>
    <t>Отопление помещений (норматив)</t>
  </si>
  <si>
    <t>кв.м</t>
  </si>
  <si>
    <t>Горячее водоснабжение (подогрев воды без учета стоимости холодной воды)</t>
  </si>
  <si>
    <t>Горячее водоснабжение (подогрев воды)</t>
  </si>
  <si>
    <t>Элетроснабжение</t>
  </si>
  <si>
    <t>Эл/энергия в многоквартирных домах с элетроплитами</t>
  </si>
  <si>
    <t>ОАО "Вологодская сбытовая компания" ИНН3525154831/091750001 договор №131 от 10.07.2013</t>
  </si>
  <si>
    <t>кВт.ч</t>
  </si>
  <si>
    <t>Приказ РЭК Вологодской области от 25.12.2013 №883</t>
  </si>
  <si>
    <t>Эл/энергия в многоквартирных домах с газовыми плитами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</si>
  <si>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</si>
  <si>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</si>
  <si>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</si>
  <si>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</si>
  <si>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</si>
  <si>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</si>
  <si>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</si>
  <si>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</si>
  <si>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</si>
  <si>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</si>
  <si>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</si>
  <si>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</si>
  <si>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</si>
  <si>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</si>
  <si>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</si>
  <si>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</si>
  <si>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</si>
  <si>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</si>
  <si>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</si>
  <si>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</si>
  <si>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</si>
  <si>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</si>
  <si>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</si>
  <si>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</si>
  <si>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</si>
  <si>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</si>
  <si>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</si>
  <si>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</si>
  <si>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</si>
  <si>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</si>
  <si>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</si>
  <si>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</si>
  <si>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</si>
  <si>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</si>
  <si>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</si>
  <si>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</si>
  <si>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</si>
  <si>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</si>
  <si>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</si>
  <si>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</si>
  <si>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</si>
  <si>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</si>
  <si>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</si>
  <si>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14.04.2008 г.</t>
  </si>
  <si>
    <t>Дата Начала Управления</t>
  </si>
  <si>
    <t>01.05.2008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</si>
  <si>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</si>
  <si>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</si>
  <si>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</si>
  <si>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</si>
  <si>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</si>
  <si>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</si>
  <si>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Гоголя, д. 101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</si>
  <si>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</si>
  <si>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</si>
  <si>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</si>
  <si>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</si>
  <si>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</si>
  <si>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</si>
  <si>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</si>
  <si>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</si>
  <si>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35:24:0305007:61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</si>
  <si>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</si>
  <si>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</si>
  <si>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</si>
  <si>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</si>
  <si>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</si>
  <si>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</si>
  <si>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</si>
  <si>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</si>
  <si>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</si>
  <si>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</si>
  <si>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</si>
  <si>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</si>
  <si>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</si>
  <si>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</si>
  <si>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</si>
  <si>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</si>
  <si>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</si>
  <si>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</si>
  <si>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</si>
  <si>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</si>
  <si>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</si>
  <si>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</si>
  <si>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</si>
  <si>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</si>
  <si>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</si>
  <si>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</si>
  <si>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</si>
  <si>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</si>
  <si>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</si>
  <si>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</si>
  <si>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</si>
  <si>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</si>
  <si>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</si>
  <si>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</si>
  <si>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</si>
  <si>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</si>
  <si>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</si>
  <si>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</si>
  <si>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</si>
  <si>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</si>
  <si>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</si>
  <si>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</si>
  <si>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</si>
  <si>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</si>
  <si>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</si>
  <si>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</si>
  <si>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</si>
  <si>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</si>
  <si>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</si>
  <si>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</si>
  <si>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</si>
  <si>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</si>
  <si>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</si>
  <si>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</si>
  <si>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</si>
  <si>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</si>
  <si>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</si>
  <si>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</si>
  <si>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</si>
  <si>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</si>
  <si>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</si>
  <si>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</si>
  <si>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</si>
  <si>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</si>
  <si>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</si>
  <si>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</si>
  <si>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</si>
  <si>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</si>
  <si>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</si>
  <si>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</si>
  <si>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</si>
  <si>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</si>
  <si>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</si>
  <si>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</si>
  <si>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</si>
  <si>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</si>
  <si>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</si>
  <si>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</si>
  <si>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</si>
  <si>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</si>
  <si>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</si>
  <si>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</si>
  <si>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</si>
  <si>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</si>
  <si>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</si>
  <si>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</si>
  <si>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</si>
  <si>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</si>
  <si>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</si>
  <si>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</si>
  <si>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</si>
  <si>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</si>
  <si>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</si>
  <si>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</si>
  <si>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</si>
  <si>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</si>
  <si>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</si>
  <si>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</si>
  <si>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</si>
  <si>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</si>
  <si>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</si>
  <si>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</si>
  <si>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</si>
  <si>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</si>
  <si>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</si>
  <si>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</si>
  <si>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</si>
  <si>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</si>
  <si>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</si>
  <si>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</si>
  <si>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</si>
  <si>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</si>
  <si>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</si>
  <si>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</si>
  <si>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</si>
  <si>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</si>
  <si>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</si>
  <si>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</si>
  <si>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</si>
  <si>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</si>
  <si>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</si>
  <si>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</si>
  <si>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</si>
  <si>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</si>
  <si>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</si>
  <si>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</si>
  <si>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</si>
  <si>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</si>
  <si>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</si>
  <si>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</si>
  <si>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</si>
  <si>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</si>
  <si>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</si>
  <si>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</si>
  <si>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</si>
  <si>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</si>
  <si>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</si>
  <si>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</si>
  <si>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</si>
  <si>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</si>
  <si>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</si>
  <si>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</si>
  <si>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</si>
  <si>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</si>
  <si>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</si>
  <si>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</si>
  <si>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</si>
  <si>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</si>
  <si>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</si>
  <si>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</si>
  <si>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</si>
  <si>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</si>
  <si>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</si>
  <si>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* 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</si>
  <si>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</si>
  <si>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</si>
  <si>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</si>
  <si>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</si>
  <si>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</si>
  <si>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оштукатуренный/1361,6</t>
  </si>
  <si>
    <t xml:space="preserve">ленточный </t>
  </si>
  <si>
    <t>Скатная</t>
  </si>
  <si>
    <t>Шиферная</t>
  </si>
  <si>
    <t>На счете регионального оператора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</si>
  <si>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</si>
  <si>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</si>
  <si>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</si>
  <si>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</si>
  <si>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</si>
  <si>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</si>
  <si>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</si>
  <si>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</si>
  <si>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</si>
  <si>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</si>
  <si>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</si>
  <si>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</si>
  <si>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</si>
  <si>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</si>
  <si>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</si>
  <si>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</si>
  <si>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</si>
  <si>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</si>
  <si>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</si>
  <si>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</si>
  <si>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</si>
  <si>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</si>
  <si>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</si>
  <si>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</si>
  <si>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</si>
  <si>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</si>
  <si>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</si>
  <si>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</si>
  <si>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</si>
  <si>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</si>
  <si>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</si>
  <si>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</si>
  <si>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</si>
  <si>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</si>
  <si>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</si>
  <si>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</si>
  <si>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</si>
  <si>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</si>
  <si>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</si>
  <si>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</si>
  <si>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</si>
  <si>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</si>
  <si>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</si>
  <si>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</si>
  <si>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</si>
  <si>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</si>
  <si>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</si>
  <si>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</si>
  <si>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</si>
  <si>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</si>
  <si>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</si>
  <si>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</si>
  <si>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</si>
  <si>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</si>
  <si>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</si>
  <si>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</si>
  <si>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</si>
  <si>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</si>
  <si>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</si>
  <si>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</si>
  <si>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</si>
  <si>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</si>
  <si>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</si>
  <si>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</si>
  <si>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Отчет Управляющей компании ОАО "Фрязиново"</t>
  </si>
  <si>
    <t>за использование денежных средств населения за предоставление жилищно-коммунальных услуг за 2014 год</t>
  </si>
  <si>
    <t>г. Вологда, ул. Гоголя,  д. № 101</t>
  </si>
  <si>
    <t xml:space="preserve">общая площадь - </t>
  </si>
  <si>
    <t xml:space="preserve">количество зарегистрированных - </t>
  </si>
  <si>
    <t>чел.</t>
  </si>
  <si>
    <t>№</t>
  </si>
  <si>
    <t>Жилищно-коммунальные услуги</t>
  </si>
  <si>
    <t>Тариф</t>
  </si>
  <si>
    <t>Задолженность населения на начало года</t>
  </si>
  <si>
    <t>Начислено</t>
  </si>
  <si>
    <t>Оплачено</t>
  </si>
  <si>
    <t>Задолженность населения на конец года</t>
  </si>
  <si>
    <t>Фактическое выполнение УК</t>
  </si>
  <si>
    <t>1.</t>
  </si>
  <si>
    <t>Коммунальные услуги</t>
  </si>
  <si>
    <t>теплоснабжение (тариф на 1 Гкал)</t>
  </si>
  <si>
    <t>холодное водоснабжение (тариф на 1 куб.м.)</t>
  </si>
  <si>
    <t>водоотведение (тариф на 1 куб.м.)</t>
  </si>
  <si>
    <t>электроэнергия (освещение мест общего пользования)</t>
  </si>
  <si>
    <t>2.</t>
  </si>
  <si>
    <t>Содержание и ремонт общего имущества</t>
  </si>
  <si>
    <t>из них: -  жилых помещений</t>
  </si>
  <si>
    <t xml:space="preserve">              -   нежилых помещений</t>
  </si>
  <si>
    <t>Текущий ремонт общего имущества жилого дома, в т.ч.:</t>
  </si>
  <si>
    <t>2.1.1.</t>
  </si>
  <si>
    <t>Ремонт тамбурной двери подъезде № 3</t>
  </si>
  <si>
    <t>2.1.2.</t>
  </si>
  <si>
    <t>Ремонт двери входа в подвал подъезд № 1</t>
  </si>
  <si>
    <t>2.1.3.</t>
  </si>
  <si>
    <t>Закрашивание надписей на фасаде</t>
  </si>
  <si>
    <t>2.1.4.</t>
  </si>
  <si>
    <t>Остекление оконных рам подъезде № 4</t>
  </si>
  <si>
    <t>2.1.5.</t>
  </si>
  <si>
    <t>Ремонт балконной плиты и ограждения в кв. 34</t>
  </si>
  <si>
    <t>2.1.6.</t>
  </si>
  <si>
    <t>Ремонт водосточных труб</t>
  </si>
  <si>
    <t>2.1.7.</t>
  </si>
  <si>
    <t>Закрытие выход на кровлю подъезд № 1, 4</t>
  </si>
  <si>
    <t>2.1.8.</t>
  </si>
  <si>
    <t>Установка столбиков под канализацию под  подъездом № 1</t>
  </si>
  <si>
    <t>2.1.9.</t>
  </si>
  <si>
    <t>Установка решеток с дверцами на подвальные окна</t>
  </si>
  <si>
    <t>2.1.10.</t>
  </si>
  <si>
    <t>Очистка кровли от сосулей и наледи</t>
  </si>
  <si>
    <t>2.1.11.</t>
  </si>
  <si>
    <t>Замена канализации по кв. 2</t>
  </si>
  <si>
    <t>2.1.12.</t>
  </si>
  <si>
    <t>Подготовка теплового пункта</t>
  </si>
  <si>
    <t>2.1.13.</t>
  </si>
  <si>
    <t>Замена запорной арматуры</t>
  </si>
  <si>
    <t>2.1.14.</t>
  </si>
  <si>
    <t>Техническая обслуживание регуляторов темпратур</t>
  </si>
  <si>
    <t>2.1.15.</t>
  </si>
  <si>
    <t>Разработка проектной документации по установке автоматики регулирования (терморегулятор)</t>
  </si>
  <si>
    <t>2.1.16.</t>
  </si>
  <si>
    <t>Сдача ВВП</t>
  </si>
  <si>
    <t>Содержание общего имущества, в т.ч.:</t>
  </si>
  <si>
    <t>2.2.1.</t>
  </si>
  <si>
    <t>вывоз мусора</t>
  </si>
  <si>
    <t>2.2.2.</t>
  </si>
  <si>
    <t>содержание лифтового оборудования</t>
  </si>
  <si>
    <t>2.2.3.</t>
  </si>
  <si>
    <t>уборка придомовой территории</t>
  </si>
  <si>
    <t>2.2.4.</t>
  </si>
  <si>
    <t>уборка лестничных клеток</t>
  </si>
  <si>
    <t>2.2.5.</t>
  </si>
  <si>
    <t>обслуживание ВДГО</t>
  </si>
  <si>
    <t>2.2.6.</t>
  </si>
  <si>
    <t>обслуживание электрических сетей</t>
  </si>
  <si>
    <t>2.2.7.</t>
  </si>
  <si>
    <t>дератизация</t>
  </si>
  <si>
    <t>2.2.8.</t>
  </si>
  <si>
    <t>обслуживание дымоходов и вентканалов</t>
  </si>
  <si>
    <t>2.2.9.</t>
  </si>
  <si>
    <t>обслуживание мусоропроводов</t>
  </si>
  <si>
    <t>2.2.10.</t>
  </si>
  <si>
    <t>диспетчерское и аварийное обслуживание</t>
  </si>
  <si>
    <t>2.2.11.</t>
  </si>
  <si>
    <t>техническое обслуживание</t>
  </si>
  <si>
    <t>2.2.12.</t>
  </si>
  <si>
    <t>расход электроэненргии на общедомовые нужды сверх установленных норм</t>
  </si>
  <si>
    <t>Услуги управления МКЖД</t>
  </si>
  <si>
    <t>из них: -  услуги банка</t>
  </si>
  <si>
    <t xml:space="preserve">               -   обработка лицевых счетов</t>
  </si>
  <si>
    <t>3.</t>
  </si>
  <si>
    <t>Капитальный ремонт</t>
  </si>
  <si>
    <t>в т.ч. проценты по программе энергосбережения за установку приборов учета тепла</t>
  </si>
  <si>
    <t>4.</t>
  </si>
  <si>
    <t>Прочие услуги</t>
  </si>
  <si>
    <t>4.1,</t>
  </si>
  <si>
    <t>коллективная антенна</t>
  </si>
  <si>
    <t>4.2,</t>
  </si>
  <si>
    <t>домофон</t>
  </si>
  <si>
    <t>Итого</t>
  </si>
  <si>
    <t>Сведения о задолженности населения за потребленные ресурсы на 01.01.2015 г.</t>
  </si>
  <si>
    <t>Услуга</t>
  </si>
  <si>
    <t>Сумма задолженности</t>
  </si>
  <si>
    <t>Содержание и текущий ремонт общего имущества</t>
  </si>
  <si>
    <t xml:space="preserve">Теплоснабжение </t>
  </si>
  <si>
    <t xml:space="preserve">Холодное водоснабжение </t>
  </si>
  <si>
    <t>Водоотведение</t>
  </si>
  <si>
    <t xml:space="preserve">Электроснабжение </t>
  </si>
  <si>
    <t>Коллективная антенна</t>
  </si>
  <si>
    <t>Домофон</t>
  </si>
  <si>
    <t>ИТОГО:</t>
  </si>
  <si>
    <t>Освоение средств на содержание, текущий и капитальный ремонт дома за 2014 год</t>
  </si>
  <si>
    <t>Остаток средств на 01.01.2014г</t>
  </si>
  <si>
    <t>Остаток средств на 01.01.2015г</t>
  </si>
  <si>
    <t>Итого:</t>
  </si>
  <si>
    <t>Примечание:</t>
  </si>
  <si>
    <t xml:space="preserve">Все работы подтверждаются утвержденными сметами и актами выполненных работ, с которыми можно </t>
  </si>
  <si>
    <t>ознакомиться в производственно-техническом отделе ОАО "Фрязиново".</t>
  </si>
  <si>
    <t xml:space="preserve">Наш адрес: ул. Судоремонтная, д. 44, отдел ПТО, телефон 27-98-01. 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</si>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</sst>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5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name val="Arial"/>
      <family val="0"/>
    </font>
    <font>
      <b/>
      <sz val="12"/>
      <name val="Arial Cyr"/>
      <family val="0"/>
    </font>
    <font>
      <sz val="10"/>
      <color indexed="10"/>
      <name val="Arial"/>
      <family val="0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horizontal="center" vertical="center"/>
      <protection/>
    </xf>
    <xf numFmtId="0" fontId="30" fillId="0" borderId="0">
      <alignment horizontal="right" vertical="center"/>
      <protection/>
    </xf>
    <xf numFmtId="0" fontId="40" fillId="0" borderId="0">
      <alignment horizontal="right" vertical="top"/>
      <protection/>
    </xf>
    <xf numFmtId="0" fontId="41" fillId="2" borderId="0">
      <alignment horizontal="center" vertical="top"/>
      <protection/>
    </xf>
    <xf numFmtId="0" fontId="42" fillId="0" borderId="0">
      <alignment horizontal="left" vertical="top"/>
      <protection/>
    </xf>
    <xf numFmtId="0" fontId="42" fillId="0" borderId="0">
      <alignment horizontal="right" vertical="center"/>
      <protection/>
    </xf>
    <xf numFmtId="0" fontId="24" fillId="0" borderId="0">
      <alignment horizontal="center" vertical="center"/>
      <protection/>
    </xf>
    <xf numFmtId="0" fontId="43" fillId="0" borderId="0">
      <alignment horizontal="right" vertical="top"/>
      <protection/>
    </xf>
    <xf numFmtId="0" fontId="30" fillId="3" borderId="0">
      <alignment horizontal="left" vertical="top"/>
      <protection/>
    </xf>
    <xf numFmtId="0" fontId="43" fillId="0" borderId="0">
      <alignment horizontal="left" vertical="center"/>
      <protection/>
    </xf>
    <xf numFmtId="0" fontId="40" fillId="0" borderId="0">
      <alignment horizontal="left" vertical="top"/>
      <protection/>
    </xf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80" fontId="1" fillId="0" borderId="4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80" fontId="1" fillId="0" borderId="5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180" fontId="2" fillId="0" borderId="5" xfId="0" applyNumberFormat="1" applyFont="1" applyBorder="1" applyAlignment="1">
      <alignment vertical="top" wrapText="1"/>
    </xf>
    <xf numFmtId="17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2" xfId="0" applyNumberFormat="1" applyFont="1" applyBorder="1" applyAlignment="1">
      <alignment/>
    </xf>
    <xf numFmtId="14" fontId="2" fillId="0" borderId="2" xfId="0" applyNumberFormat="1" applyFont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top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3" fontId="0" fillId="0" borderId="2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left" wrapText="1"/>
      <protection/>
    </xf>
    <xf numFmtId="0" fontId="0" fillId="0" borderId="22" xfId="0" applyNumberFormat="1" applyFont="1" applyFill="1" applyBorder="1" applyAlignment="1" applyProtection="1">
      <alignment horizontal="centerContinuous" vertical="top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0" xfId="0" applyNumberFormat="1" applyFont="1" applyFill="1" applyBorder="1" applyAlignment="1" applyProtection="1">
      <alignment horizontal="left" vertical="top"/>
      <protection/>
    </xf>
    <xf numFmtId="14" fontId="0" fillId="0" borderId="11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right" vertical="top" wrapText="1"/>
      <protection/>
    </xf>
    <xf numFmtId="4" fontId="14" fillId="0" borderId="2" xfId="0" applyNumberFormat="1" applyFont="1" applyFill="1" applyBorder="1" applyAlignment="1" applyProtection="1">
      <alignment horizontal="center" vertical="center" wrapText="1"/>
      <protection/>
    </xf>
    <xf numFmtId="4" fontId="21" fillId="0" borderId="2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22" fillId="0" borderId="2" xfId="0" applyNumberFormat="1" applyFont="1" applyFill="1" applyBorder="1" applyAlignment="1" applyProtection="1">
      <alignment wrapText="1"/>
      <protection/>
    </xf>
    <xf numFmtId="4" fontId="22" fillId="0" borderId="2" xfId="0" applyNumberFormat="1" applyFont="1" applyFill="1" applyBorder="1" applyAlignment="1" applyProtection="1">
      <alignment horizontal="center" wrapText="1"/>
      <protection/>
    </xf>
    <xf numFmtId="4" fontId="22" fillId="0" borderId="2" xfId="0" applyNumberFormat="1" applyFont="1" applyFill="1" applyBorder="1" applyAlignment="1" applyProtection="1">
      <alignment horizontal="right" wrapText="1"/>
      <protection/>
    </xf>
    <xf numFmtId="4" fontId="2" fillId="0" borderId="2" xfId="0" applyNumberFormat="1" applyFont="1" applyFill="1" applyBorder="1" applyAlignment="1" applyProtection="1">
      <alignment wrapText="1"/>
      <protection/>
    </xf>
    <xf numFmtId="4" fontId="23" fillId="0" borderId="2" xfId="21" applyNumberFormat="1" applyFont="1" applyFill="1" applyBorder="1" applyAlignment="1">
      <alignment wrapText="1"/>
      <protection/>
    </xf>
    <xf numFmtId="4" fontId="20" fillId="0" borderId="2" xfId="0" applyNumberFormat="1" applyFont="1" applyFill="1" applyBorder="1" applyAlignment="1" applyProtection="1">
      <alignment wrapText="1"/>
      <protection/>
    </xf>
    <xf numFmtId="4" fontId="25" fillId="0" borderId="2" xfId="21" applyNumberFormat="1" applyFont="1" applyFill="1" applyBorder="1" applyAlignment="1">
      <alignment wrapText="1"/>
      <protection/>
    </xf>
    <xf numFmtId="4" fontId="23" fillId="0" borderId="24" xfId="21" applyNumberFormat="1" applyFont="1" applyFill="1" applyBorder="1" applyAlignment="1">
      <alignment wrapText="1"/>
      <protection/>
    </xf>
    <xf numFmtId="4" fontId="23" fillId="0" borderId="2" xfId="0" applyNumberFormat="1" applyFont="1" applyFill="1" applyBorder="1" applyAlignment="1" applyProtection="1">
      <alignment wrapText="1"/>
      <protection/>
    </xf>
    <xf numFmtId="4" fontId="23" fillId="0" borderId="2" xfId="21" applyNumberFormat="1" applyFont="1" applyFill="1" applyBorder="1" applyAlignment="1">
      <alignment horizontal="right" wrapText="1"/>
      <protection/>
    </xf>
    <xf numFmtId="4" fontId="19" fillId="0" borderId="2" xfId="0" applyNumberFormat="1" applyFont="1" applyFill="1" applyBorder="1" applyAlignment="1" applyProtection="1">
      <alignment wrapText="1"/>
      <protection/>
    </xf>
    <xf numFmtId="4" fontId="15" fillId="0" borderId="2" xfId="0" applyNumberFormat="1" applyFont="1" applyFill="1" applyBorder="1" applyAlignment="1" applyProtection="1">
      <alignment wrapText="1"/>
      <protection/>
    </xf>
    <xf numFmtId="0" fontId="20" fillId="0" borderId="2" xfId="0" applyNumberFormat="1" applyFont="1" applyFill="1" applyBorder="1" applyAlignment="1" applyProtection="1">
      <alignment vertical="top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20" fillId="0" borderId="2" xfId="0" applyNumberFormat="1" applyFont="1" applyFill="1" applyBorder="1" applyAlignment="1" applyProtection="1">
      <alignment wrapText="1"/>
      <protection/>
    </xf>
    <xf numFmtId="4" fontId="20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0" fontId="26" fillId="0" borderId="0" xfId="15" applyFont="1" applyFill="1" applyAlignment="1" quotePrefix="1">
      <alignment horizontal="center" vertical="center" wrapText="1"/>
      <protection/>
    </xf>
    <xf numFmtId="0" fontId="26" fillId="0" borderId="0" xfId="15" applyFont="1" applyFill="1" applyBorder="1" applyAlignment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wrapText="1"/>
      <protection/>
    </xf>
    <xf numFmtId="0" fontId="29" fillId="0" borderId="2" xfId="16" applyFont="1" applyFill="1" applyBorder="1" applyAlignment="1" quotePrefix="1">
      <alignment horizontal="center" vertical="center" wrapText="1"/>
      <protection/>
    </xf>
    <xf numFmtId="0" fontId="31" fillId="0" borderId="22" xfId="0" applyNumberFormat="1" applyFont="1" applyFill="1" applyBorder="1" applyAlignment="1" applyProtection="1">
      <alignment wrapText="1"/>
      <protection/>
    </xf>
    <xf numFmtId="4" fontId="23" fillId="0" borderId="2" xfId="21" applyNumberFormat="1" applyFont="1" applyFill="1" applyBorder="1" applyAlignment="1">
      <alignment horizontal="right" vertical="top" wrapText="1"/>
      <protection/>
    </xf>
    <xf numFmtId="0" fontId="31" fillId="0" borderId="5" xfId="0" applyNumberFormat="1" applyFont="1" applyFill="1" applyBorder="1" applyAlignment="1" applyProtection="1">
      <alignment wrapText="1"/>
      <protection/>
    </xf>
    <xf numFmtId="4" fontId="31" fillId="0" borderId="24" xfId="0" applyNumberFormat="1" applyFont="1" applyFill="1" applyBorder="1" applyAlignment="1" applyProtection="1">
      <alignment wrapText="1"/>
      <protection/>
    </xf>
    <xf numFmtId="4" fontId="0" fillId="0" borderId="25" xfId="0" applyNumberFormat="1" applyFont="1" applyFill="1" applyBorder="1" applyAlignment="1" applyProtection="1">
      <alignment wrapText="1"/>
      <protection/>
    </xf>
    <xf numFmtId="4" fontId="31" fillId="0" borderId="5" xfId="0" applyNumberFormat="1" applyFont="1" applyFill="1" applyBorder="1" applyAlignment="1" applyProtection="1">
      <alignment wrapText="1"/>
      <protection/>
    </xf>
    <xf numFmtId="4" fontId="31" fillId="0" borderId="4" xfId="0" applyNumberFormat="1" applyFont="1" applyFill="1" applyBorder="1" applyAlignment="1" applyProtection="1">
      <alignment wrapText="1"/>
      <protection/>
    </xf>
    <xf numFmtId="4" fontId="31" fillId="0" borderId="26" xfId="0" applyNumberFormat="1" applyFont="1" applyFill="1" applyBorder="1" applyAlignment="1" applyProtection="1">
      <alignment wrapText="1"/>
      <protection/>
    </xf>
    <xf numFmtId="0" fontId="0" fillId="0" borderId="27" xfId="0" applyNumberFormat="1" applyFont="1" applyFill="1" applyBorder="1" applyAlignment="1" applyProtection="1">
      <alignment vertical="top" wrapText="1"/>
      <protection/>
    </xf>
    <xf numFmtId="4" fontId="23" fillId="0" borderId="28" xfId="23" applyNumberFormat="1" applyFont="1" applyFill="1" applyBorder="1" applyAlignment="1">
      <alignment horizontal="right" wrapText="1"/>
      <protection/>
    </xf>
    <xf numFmtId="4" fontId="23" fillId="0" borderId="0" xfId="23" applyNumberFormat="1" applyFont="1" applyFill="1" applyBorder="1" applyAlignment="1">
      <alignment horizontal="right" wrapText="1"/>
      <protection/>
    </xf>
    <xf numFmtId="4" fontId="16" fillId="0" borderId="4" xfId="0" applyNumberFormat="1" applyFont="1" applyFill="1" applyBorder="1" applyAlignment="1" applyProtection="1">
      <alignment horizontal="center" wrapText="1"/>
      <protection/>
    </xf>
    <xf numFmtId="0" fontId="0" fillId="0" borderId="29" xfId="0" applyNumberFormat="1" applyFont="1" applyFill="1" applyBorder="1" applyAlignment="1" applyProtection="1">
      <alignment vertical="top" wrapText="1"/>
      <protection/>
    </xf>
    <xf numFmtId="4" fontId="25" fillId="0" borderId="3" xfId="23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 horizont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0" fontId="31" fillId="0" borderId="2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vertical="top" wrapText="1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34" fillId="0" borderId="2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34" fillId="0" borderId="5" xfId="0" applyNumberFormat="1" applyFont="1" applyFill="1" applyBorder="1" applyAlignment="1" applyProtection="1">
      <alignment horizontal="centerContinuous" vertical="top"/>
      <protection/>
    </xf>
    <xf numFmtId="0" fontId="34" fillId="0" borderId="30" xfId="0" applyNumberFormat="1" applyFont="1" applyFill="1" applyBorder="1" applyAlignment="1" applyProtection="1">
      <alignment horizontal="centerContinuous" vertical="top"/>
      <protection/>
    </xf>
    <xf numFmtId="0" fontId="34" fillId="0" borderId="20" xfId="0" applyNumberFormat="1" applyFont="1" applyFill="1" applyBorder="1" applyAlignment="1" applyProtection="1">
      <alignment horizontal="centerContinuous" vertical="top"/>
      <protection/>
    </xf>
    <xf numFmtId="0" fontId="14" fillId="0" borderId="2" xfId="0" applyNumberFormat="1" applyFont="1" applyFill="1" applyBorder="1" applyAlignment="1" applyProtection="1">
      <alignment vertical="top"/>
      <protection/>
    </xf>
    <xf numFmtId="0" fontId="34" fillId="0" borderId="2" xfId="0" applyNumberFormat="1" applyFont="1" applyFill="1" applyBorder="1" applyAlignment="1" applyProtection="1">
      <alignment vertical="top" wrapText="1"/>
      <protection/>
    </xf>
    <xf numFmtId="0" fontId="14" fillId="0" borderId="5" xfId="0" applyNumberFormat="1" applyFont="1" applyFill="1" applyBorder="1" applyAlignment="1" applyProtection="1">
      <alignment horizontal="centerContinuous" vertical="top"/>
      <protection/>
    </xf>
    <xf numFmtId="0" fontId="14" fillId="0" borderId="30" xfId="0" applyNumberFormat="1" applyFont="1" applyFill="1" applyBorder="1" applyAlignment="1" applyProtection="1">
      <alignment horizontal="centerContinuous" vertical="top"/>
      <protection/>
    </xf>
    <xf numFmtId="0" fontId="14" fillId="0" borderId="20" xfId="0" applyNumberFormat="1" applyFont="1" applyFill="1" applyBorder="1" applyAlignment="1" applyProtection="1">
      <alignment horizontal="centerContinuous" vertical="top"/>
      <protection/>
    </xf>
    <xf numFmtId="0" fontId="34" fillId="0" borderId="5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30" xfId="0" applyNumberFormat="1" applyFont="1" applyFill="1" applyBorder="1" applyAlignment="1" applyProtection="1">
      <alignment horizontal="centerContinuous" vertical="top"/>
      <protection/>
    </xf>
    <xf numFmtId="0" fontId="14" fillId="0" borderId="5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14" fillId="0" borderId="30" xfId="0" applyNumberFormat="1" applyFont="1" applyFill="1" applyBorder="1" applyAlignment="1" applyProtection="1">
      <alignment horizontal="centerContinuous" vertical="top" wrapText="1"/>
      <protection/>
    </xf>
    <xf numFmtId="0" fontId="14" fillId="0" borderId="4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31" xfId="0" applyNumberFormat="1" applyFont="1" applyFill="1" applyBorder="1" applyAlignment="1" applyProtection="1">
      <alignment horizontal="centerContinuous" vertical="top" wrapText="1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20" fillId="0" borderId="2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15" fillId="0" borderId="32" xfId="0" applyNumberFormat="1" applyFont="1" applyFill="1" applyBorder="1" applyAlignment="1" applyProtection="1">
      <alignment vertical="top" wrapText="1"/>
      <protection/>
    </xf>
    <xf numFmtId="0" fontId="15" fillId="0" borderId="33" xfId="0" applyNumberFormat="1" applyFont="1" applyFill="1" applyBorder="1" applyAlignment="1" applyProtection="1">
      <alignment vertical="top"/>
      <protection/>
    </xf>
    <xf numFmtId="0" fontId="15" fillId="0" borderId="34" xfId="0" applyNumberFormat="1" applyFont="1" applyFill="1" applyBorder="1" applyAlignment="1" applyProtection="1">
      <alignment horizontal="center" vertical="top"/>
      <protection/>
    </xf>
    <xf numFmtId="0" fontId="14" fillId="0" borderId="3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vertical="top" wrapText="1"/>
      <protection/>
    </xf>
    <xf numFmtId="14" fontId="0" fillId="0" borderId="2" xfId="0" applyNumberFormat="1" applyFont="1" applyFill="1" applyBorder="1" applyAlignment="1" applyProtection="1">
      <alignment horizontal="center" vertical="top"/>
      <protection/>
    </xf>
    <xf numFmtId="0" fontId="14" fillId="0" borderId="2" xfId="0" applyNumberFormat="1" applyFont="1" applyFill="1" applyBorder="1" applyAlignment="1" applyProtection="1">
      <alignment horizontal="left" vertical="top"/>
      <protection/>
    </xf>
    <xf numFmtId="16" fontId="14" fillId="0" borderId="2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15" fillId="0" borderId="15" xfId="0" applyFont="1" applyBorder="1" applyAlignment="1">
      <alignment wrapText="1"/>
    </xf>
    <xf numFmtId="0" fontId="2" fillId="0" borderId="5" xfId="0" applyNumberFormat="1" applyFont="1" applyFill="1" applyBorder="1" applyAlignment="1" applyProtection="1">
      <alignment vertical="top"/>
      <protection/>
    </xf>
    <xf numFmtId="0" fontId="2" fillId="0" borderId="2" xfId="0" applyFont="1" applyBorder="1" applyAlignment="1">
      <alignment horizontal="center" wrapText="1"/>
    </xf>
    <xf numFmtId="0" fontId="2" fillId="0" borderId="22" xfId="0" applyNumberFormat="1" applyFont="1" applyFill="1" applyBorder="1" applyAlignment="1" applyProtection="1">
      <alignment vertical="top"/>
      <protection/>
    </xf>
    <xf numFmtId="0" fontId="2" fillId="0" borderId="2" xfId="0" applyFont="1" applyBorder="1" applyAlignment="1">
      <alignment horizontal="left" wrapText="1"/>
    </xf>
    <xf numFmtId="0" fontId="2" fillId="0" borderId="4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4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16" fillId="0" borderId="2" xfId="0" applyNumberFormat="1" applyFont="1" applyFill="1" applyBorder="1" applyAlignment="1" applyProtection="1">
      <alignment vertical="top"/>
      <protection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14" fontId="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4" fillId="0" borderId="5" xfId="0" applyNumberFormat="1" applyFont="1" applyFill="1" applyBorder="1" applyAlignment="1" applyProtection="1">
      <alignment horizontal="centerContinuous" vertical="top" wrapText="1"/>
      <protection/>
    </xf>
    <xf numFmtId="0" fontId="14" fillId="0" borderId="20" xfId="0" applyNumberFormat="1" applyFont="1" applyFill="1" applyBorder="1" applyAlignment="1" applyProtection="1">
      <alignment horizontal="centerContinuous" vertical="top" wrapText="1"/>
      <protection/>
    </xf>
    <xf numFmtId="0" fontId="36" fillId="0" borderId="2" xfId="0" applyNumberFormat="1" applyFont="1" applyFill="1" applyBorder="1" applyAlignment="1" applyProtection="1">
      <alignment vertical="top"/>
      <protection/>
    </xf>
    <xf numFmtId="0" fontId="0" fillId="0" borderId="2" xfId="0" applyFill="1" applyBorder="1" applyAlignment="1">
      <alignment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top"/>
      <protection/>
    </xf>
    <xf numFmtId="14" fontId="0" fillId="0" borderId="2" xfId="0" applyNumberFormat="1" applyFont="1" applyFill="1" applyBorder="1" applyAlignment="1" applyProtection="1">
      <alignment vertical="top"/>
      <protection/>
    </xf>
    <xf numFmtId="187" fontId="0" fillId="0" borderId="2" xfId="0" applyNumberFormat="1" applyFill="1" applyBorder="1" applyAlignment="1">
      <alignment horizontal="left"/>
    </xf>
    <xf numFmtId="0" fontId="14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14" fontId="0" fillId="0" borderId="2" xfId="0" applyNumberFormat="1" applyFill="1" applyBorder="1" applyAlignment="1">
      <alignment horizontal="left"/>
    </xf>
    <xf numFmtId="0" fontId="38" fillId="4" borderId="35" xfId="0" applyNumberFormat="1" applyFont="1" applyFill="1" applyBorder="1" applyAlignment="1" applyProtection="1">
      <alignment horizontal="centerContinuous" vertical="top" wrapText="1"/>
      <protection/>
    </xf>
    <xf numFmtId="0" fontId="38" fillId="4" borderId="36" xfId="0" applyNumberFormat="1" applyFont="1" applyFill="1" applyBorder="1" applyAlignment="1" applyProtection="1">
      <alignment horizontal="centerContinuous" vertical="top" wrapText="1"/>
      <protection/>
    </xf>
    <xf numFmtId="0" fontId="38" fillId="4" borderId="37" xfId="0" applyNumberFormat="1" applyFont="1" applyFill="1" applyBorder="1" applyAlignment="1" applyProtection="1">
      <alignment horizontal="centerContinuous" vertical="top" wrapText="1"/>
      <protection/>
    </xf>
    <xf numFmtId="0" fontId="14" fillId="5" borderId="13" xfId="0" applyNumberFormat="1" applyFont="1" applyFill="1" applyBorder="1" applyAlignment="1" applyProtection="1">
      <alignment horizontal="center" vertical="top"/>
      <protection/>
    </xf>
    <xf numFmtId="0" fontId="14" fillId="5" borderId="2" xfId="0" applyNumberFormat="1" applyFont="1" applyFill="1" applyBorder="1" applyAlignment="1" applyProtection="1">
      <alignment vertical="top"/>
      <protection/>
    </xf>
    <xf numFmtId="0" fontId="34" fillId="5" borderId="2" xfId="0" applyNumberFormat="1" applyFont="1" applyFill="1" applyBorder="1" applyAlignment="1" applyProtection="1">
      <alignment vertical="top"/>
      <protection/>
    </xf>
    <xf numFmtId="0" fontId="0" fillId="5" borderId="10" xfId="0" applyNumberFormat="1" applyFont="1" applyFill="1" applyBorder="1" applyAlignment="1" applyProtection="1">
      <alignment vertical="top"/>
      <protection/>
    </xf>
    <xf numFmtId="0" fontId="14" fillId="5" borderId="2" xfId="0" applyNumberFormat="1" applyFont="1" applyFill="1" applyBorder="1" applyAlignment="1" applyProtection="1">
      <alignment vertical="top" wrapText="1"/>
      <protection/>
    </xf>
    <xf numFmtId="0" fontId="0" fillId="6" borderId="10" xfId="0" applyNumberFormat="1" applyFont="1" applyFill="1" applyBorder="1" applyAlignment="1" applyProtection="1">
      <alignment vertical="top"/>
      <protection/>
    </xf>
    <xf numFmtId="16" fontId="14" fillId="5" borderId="3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4" fillId="5" borderId="38" xfId="0" applyNumberFormat="1" applyFont="1" applyFill="1" applyBorder="1" applyAlignment="1" applyProtection="1">
      <alignment horizontal="center" vertical="top"/>
      <protection/>
    </xf>
    <xf numFmtId="0" fontId="14" fillId="5" borderId="23" xfId="0" applyNumberFormat="1" applyFont="1" applyFill="1" applyBorder="1" applyAlignment="1" applyProtection="1">
      <alignment vertical="top"/>
      <protection/>
    </xf>
    <xf numFmtId="0" fontId="14" fillId="0" borderId="38" xfId="0" applyNumberFormat="1" applyFont="1" applyFill="1" applyBorder="1" applyAlignment="1" applyProtection="1">
      <alignment horizontal="right" vertical="top"/>
      <protection/>
    </xf>
    <xf numFmtId="0" fontId="14" fillId="7" borderId="23" xfId="0" applyNumberFormat="1" applyFont="1" applyFill="1" applyBorder="1" applyAlignment="1" applyProtection="1">
      <alignment vertical="top"/>
      <protection/>
    </xf>
    <xf numFmtId="0" fontId="14" fillId="0" borderId="23" xfId="0" applyNumberFormat="1" applyFont="1" applyFill="1" applyBorder="1" applyAlignment="1" applyProtection="1">
      <alignment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14" fillId="0" borderId="38" xfId="0" applyNumberFormat="1" applyFont="1" applyFill="1" applyBorder="1" applyAlignment="1" applyProtection="1">
      <alignment horizontal="left" vertical="top"/>
      <protection/>
    </xf>
    <xf numFmtId="0" fontId="14" fillId="0" borderId="22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4" fillId="0" borderId="24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14" fillId="0" borderId="31" xfId="0" applyNumberFormat="1" applyFont="1" applyFill="1" applyBorder="1" applyAlignment="1" applyProtection="1">
      <alignment vertical="top"/>
      <protection/>
    </xf>
    <xf numFmtId="2" fontId="0" fillId="0" borderId="29" xfId="0" applyNumberFormat="1" applyFont="1" applyFill="1" applyBorder="1" applyAlignment="1" applyProtection="1">
      <alignment vertical="top"/>
      <protection/>
    </xf>
    <xf numFmtId="0" fontId="14" fillId="8" borderId="4" xfId="0" applyNumberFormat="1" applyFont="1" applyFill="1" applyBorder="1" applyAlignment="1" applyProtection="1">
      <alignment horizontal="centerContinuous" vertical="top"/>
      <protection/>
    </xf>
    <xf numFmtId="0" fontId="14" fillId="8" borderId="31" xfId="0" applyNumberFormat="1" applyFont="1" applyFill="1" applyBorder="1" applyAlignment="1" applyProtection="1">
      <alignment horizontal="centerContinuous" vertical="top"/>
      <protection/>
    </xf>
    <xf numFmtId="0" fontId="14" fillId="8" borderId="29" xfId="0" applyNumberFormat="1" applyFont="1" applyFill="1" applyBorder="1" applyAlignment="1" applyProtection="1">
      <alignment horizontal="centerContinuous" vertical="top"/>
      <protection/>
    </xf>
    <xf numFmtId="0" fontId="14" fillId="8" borderId="2" xfId="0" applyNumberFormat="1" applyFont="1" applyFill="1" applyBorder="1" applyAlignment="1" applyProtection="1">
      <alignment horizontal="center" vertical="top"/>
      <protection/>
    </xf>
    <xf numFmtId="0" fontId="14" fillId="8" borderId="2" xfId="0" applyNumberFormat="1" applyFont="1" applyFill="1" applyBorder="1" applyAlignment="1" applyProtection="1">
      <alignment vertical="top"/>
      <protection/>
    </xf>
    <xf numFmtId="0" fontId="0" fillId="8" borderId="2" xfId="0" applyNumberFormat="1" applyFont="1" applyFill="1" applyBorder="1" applyAlignment="1" applyProtection="1">
      <alignment vertical="top"/>
      <protection/>
    </xf>
    <xf numFmtId="0" fontId="14" fillId="8" borderId="1" xfId="0" applyNumberFormat="1" applyFont="1" applyFill="1" applyBorder="1" applyAlignment="1" applyProtection="1">
      <alignment vertical="top"/>
      <protection/>
    </xf>
    <xf numFmtId="0" fontId="0" fillId="8" borderId="1" xfId="0" applyNumberFormat="1" applyFont="1" applyFill="1" applyBorder="1" applyAlignment="1" applyProtection="1">
      <alignment vertical="top"/>
      <protection/>
    </xf>
    <xf numFmtId="0" fontId="14" fillId="2" borderId="35" xfId="0" applyNumberFormat="1" applyFont="1" applyFill="1" applyBorder="1" applyAlignment="1" applyProtection="1">
      <alignment horizontal="centerContinuous" vertical="top"/>
      <protection/>
    </xf>
    <xf numFmtId="0" fontId="14" fillId="2" borderId="36" xfId="0" applyNumberFormat="1" applyFont="1" applyFill="1" applyBorder="1" applyAlignment="1" applyProtection="1">
      <alignment horizontal="centerContinuous" vertical="top"/>
      <protection/>
    </xf>
    <xf numFmtId="0" fontId="14" fillId="2" borderId="37" xfId="0" applyNumberFormat="1" applyFont="1" applyFill="1" applyBorder="1" applyAlignment="1" applyProtection="1">
      <alignment horizontal="centerContinuous" vertical="top"/>
      <protection/>
    </xf>
    <xf numFmtId="0" fontId="14" fillId="2" borderId="13" xfId="0" applyNumberFormat="1" applyFont="1" applyFill="1" applyBorder="1" applyAlignment="1" applyProtection="1">
      <alignment horizontal="center" vertical="top"/>
      <protection/>
    </xf>
    <xf numFmtId="0" fontId="14" fillId="2" borderId="2" xfId="0" applyNumberFormat="1" applyFont="1" applyFill="1" applyBorder="1" applyAlignment="1" applyProtection="1">
      <alignment vertical="top" wrapText="1"/>
      <protection/>
    </xf>
    <xf numFmtId="0" fontId="14" fillId="2" borderId="2" xfId="0" applyNumberFormat="1" applyFont="1" applyFill="1" applyBorder="1" applyAlignment="1" applyProtection="1">
      <alignment vertical="top"/>
      <protection/>
    </xf>
    <xf numFmtId="0" fontId="0" fillId="2" borderId="10" xfId="0" applyNumberFormat="1" applyFont="1" applyFill="1" applyBorder="1" applyAlignment="1" applyProtection="1">
      <alignment vertical="top"/>
      <protection/>
    </xf>
    <xf numFmtId="0" fontId="38" fillId="5" borderId="42" xfId="0" applyNumberFormat="1" applyFont="1" applyFill="1" applyBorder="1" applyAlignment="1" applyProtection="1">
      <alignment horizontal="centerContinuous" vertical="top"/>
      <protection/>
    </xf>
    <xf numFmtId="0" fontId="14" fillId="5" borderId="30" xfId="0" applyNumberFormat="1" applyFont="1" applyFill="1" applyBorder="1" applyAlignment="1" applyProtection="1">
      <alignment horizontal="centerContinuous" vertical="top"/>
      <protection/>
    </xf>
    <xf numFmtId="0" fontId="14" fillId="5" borderId="43" xfId="0" applyNumberFormat="1" applyFont="1" applyFill="1" applyBorder="1" applyAlignment="1" applyProtection="1">
      <alignment horizontal="centerContinuous" vertical="top"/>
      <protection/>
    </xf>
    <xf numFmtId="0" fontId="7" fillId="5" borderId="2" xfId="0" applyNumberFormat="1" applyFont="1" applyFill="1" applyBorder="1" applyAlignment="1" applyProtection="1">
      <alignment vertical="top"/>
      <protection/>
    </xf>
    <xf numFmtId="0" fontId="23" fillId="9" borderId="0" xfId="0" applyNumberFormat="1" applyFont="1" applyFill="1" applyBorder="1" applyAlignment="1" applyProtection="1">
      <alignment vertical="top"/>
      <protection/>
    </xf>
    <xf numFmtId="0" fontId="14" fillId="5" borderId="44" xfId="0" applyNumberFormat="1" applyFont="1" applyFill="1" applyBorder="1" applyAlignment="1" applyProtection="1">
      <alignment horizontal="center" vertical="top"/>
      <protection/>
    </xf>
    <xf numFmtId="0" fontId="14" fillId="5" borderId="9" xfId="0" applyNumberFormat="1" applyFont="1" applyFill="1" applyBorder="1" applyAlignment="1" applyProtection="1">
      <alignment vertical="top" wrapText="1"/>
      <protection/>
    </xf>
    <xf numFmtId="0" fontId="14" fillId="5" borderId="9" xfId="0" applyNumberFormat="1" applyFont="1" applyFill="1" applyBorder="1" applyAlignment="1" applyProtection="1">
      <alignment vertical="top"/>
      <protection/>
    </xf>
    <xf numFmtId="0" fontId="0" fillId="5" borderId="11" xfId="0" applyNumberFormat="1" applyFont="1" applyFill="1" applyBorder="1" applyAlignment="1" applyProtection="1">
      <alignment vertical="top"/>
      <protection/>
    </xf>
    <xf numFmtId="0" fontId="7" fillId="5" borderId="2" xfId="0" applyNumberFormat="1" applyFont="1" applyFill="1" applyBorder="1" applyAlignment="1" applyProtection="1">
      <alignment vertical="top"/>
      <protection/>
    </xf>
    <xf numFmtId="4" fontId="7" fillId="5" borderId="2" xfId="0" applyNumberFormat="1" applyFont="1" applyFill="1" applyBorder="1" applyAlignment="1" applyProtection="1">
      <alignment wrapText="1"/>
      <protection/>
    </xf>
    <xf numFmtId="0" fontId="14" fillId="10" borderId="5" xfId="0" applyNumberFormat="1" applyFont="1" applyFill="1" applyBorder="1" applyAlignment="1" applyProtection="1">
      <alignment horizontal="centerContinuous" vertical="top"/>
      <protection/>
    </xf>
    <xf numFmtId="0" fontId="14" fillId="10" borderId="30" xfId="0" applyNumberFormat="1" applyFont="1" applyFill="1" applyBorder="1" applyAlignment="1" applyProtection="1">
      <alignment horizontal="centerContinuous" vertical="top"/>
      <protection/>
    </xf>
    <xf numFmtId="0" fontId="14" fillId="10" borderId="20" xfId="0" applyNumberFormat="1" applyFont="1" applyFill="1" applyBorder="1" applyAlignment="1" applyProtection="1">
      <alignment horizontal="centerContinuous" vertical="top"/>
      <protection/>
    </xf>
    <xf numFmtId="0" fontId="14" fillId="10" borderId="2" xfId="0" applyNumberFormat="1" applyFont="1" applyFill="1" applyBorder="1" applyAlignment="1" applyProtection="1">
      <alignment horizontal="center" vertical="top"/>
      <protection/>
    </xf>
    <xf numFmtId="0" fontId="14" fillId="10" borderId="2" xfId="0" applyNumberFormat="1" applyFont="1" applyFill="1" applyBorder="1" applyAlignment="1" applyProtection="1">
      <alignment vertical="top"/>
      <protection/>
    </xf>
    <xf numFmtId="0" fontId="39" fillId="10" borderId="2" xfId="0" applyNumberFormat="1" applyFont="1" applyFill="1" applyBorder="1" applyAlignment="1" applyProtection="1">
      <alignment vertical="top"/>
      <protection/>
    </xf>
    <xf numFmtId="0" fontId="0" fillId="10" borderId="2" xfId="0" applyNumberFormat="1" applyFont="1" applyFill="1" applyBorder="1" applyAlignment="1" applyProtection="1">
      <alignment vertical="top"/>
      <protection/>
    </xf>
    <xf numFmtId="0" fontId="14" fillId="10" borderId="2" xfId="0" applyNumberFormat="1" applyFont="1" applyFill="1" applyBorder="1" applyAlignment="1" applyProtection="1">
      <alignment vertical="top" wrapText="1"/>
      <protection/>
    </xf>
    <xf numFmtId="0" fontId="15" fillId="0" borderId="0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vertical="top"/>
      <protection/>
    </xf>
    <xf numFmtId="0" fontId="22" fillId="0" borderId="0" xfId="30" applyNumberFormat="1" applyFont="1" applyFill="1" applyBorder="1" applyAlignment="1" applyProtection="1">
      <alignment vertical="top"/>
      <protection/>
    </xf>
    <xf numFmtId="0" fontId="2" fillId="0" borderId="45" xfId="30" applyNumberFormat="1" applyFont="1" applyFill="1" applyBorder="1" applyAlignment="1" applyProtection="1">
      <alignment horizontal="center" vertical="top" wrapText="1"/>
      <protection/>
    </xf>
    <xf numFmtId="0" fontId="2" fillId="0" borderId="3" xfId="30" applyNumberFormat="1" applyFont="1" applyFill="1" applyBorder="1" applyAlignment="1" applyProtection="1">
      <alignment vertical="top"/>
      <protection/>
    </xf>
    <xf numFmtId="0" fontId="2" fillId="0" borderId="8" xfId="30" applyNumberFormat="1" applyFont="1" applyFill="1" applyBorder="1" applyAlignment="1" applyProtection="1">
      <alignment vertical="top"/>
      <protection/>
    </xf>
    <xf numFmtId="0" fontId="14" fillId="0" borderId="13" xfId="30" applyNumberFormat="1" applyFont="1" applyFill="1" applyBorder="1" applyAlignment="1" applyProtection="1">
      <alignment horizontal="center" vertical="top"/>
      <protection/>
    </xf>
    <xf numFmtId="0" fontId="14" fillId="0" borderId="2" xfId="30" applyNumberFormat="1" applyFont="1" applyFill="1" applyBorder="1" applyAlignment="1" applyProtection="1">
      <alignment vertical="top"/>
      <protection/>
    </xf>
    <xf numFmtId="0" fontId="2" fillId="0" borderId="2" xfId="30" applyNumberFormat="1" applyFont="1" applyFill="1" applyBorder="1" applyAlignment="1" applyProtection="1">
      <alignment vertical="top"/>
      <protection/>
    </xf>
    <xf numFmtId="14" fontId="0" fillId="0" borderId="10" xfId="30" applyNumberFormat="1" applyFont="1" applyFill="1" applyBorder="1" applyAlignment="1" applyProtection="1">
      <alignment horizontal="right" vertical="top"/>
      <protection/>
    </xf>
    <xf numFmtId="0" fontId="14" fillId="0" borderId="44" xfId="30" applyNumberFormat="1" applyFont="1" applyFill="1" applyBorder="1" applyAlignment="1" applyProtection="1">
      <alignment horizontal="center" vertical="top"/>
      <protection/>
    </xf>
    <xf numFmtId="0" fontId="14" fillId="0" borderId="9" xfId="30" applyNumberFormat="1" applyFont="1" applyFill="1" applyBorder="1" applyAlignment="1" applyProtection="1">
      <alignment vertical="top"/>
      <protection/>
    </xf>
    <xf numFmtId="0" fontId="2" fillId="0" borderId="9" xfId="30" applyNumberFormat="1" applyFont="1" applyFill="1" applyBorder="1" applyAlignment="1" applyProtection="1">
      <alignment vertical="top"/>
      <protection/>
    </xf>
    <xf numFmtId="14" fontId="0" fillId="0" borderId="11" xfId="30" applyNumberFormat="1" applyFont="1" applyFill="1" applyBorder="1" applyAlignment="1" applyProtection="1">
      <alignment horizontal="right" vertical="top"/>
      <protection/>
    </xf>
    <xf numFmtId="0" fontId="38" fillId="4" borderId="35" xfId="30" applyNumberFormat="1" applyFont="1" applyFill="1" applyBorder="1" applyAlignment="1" applyProtection="1">
      <alignment horizontal="centerContinuous" vertical="top" wrapText="1"/>
      <protection/>
    </xf>
    <xf numFmtId="0" fontId="38" fillId="4" borderId="36" xfId="30" applyNumberFormat="1" applyFont="1" applyFill="1" applyBorder="1" applyAlignment="1" applyProtection="1">
      <alignment horizontal="centerContinuous" vertical="top" wrapText="1"/>
      <protection/>
    </xf>
    <xf numFmtId="0" fontId="38" fillId="4" borderId="37" xfId="30" applyNumberFormat="1" applyFont="1" applyFill="1" applyBorder="1" applyAlignment="1" applyProtection="1">
      <alignment horizontal="centerContinuous" vertical="top" wrapText="1"/>
      <protection/>
    </xf>
    <xf numFmtId="0" fontId="14" fillId="5" borderId="13" xfId="30" applyNumberFormat="1" applyFont="1" applyFill="1" applyBorder="1" applyAlignment="1" applyProtection="1">
      <alignment horizontal="center" vertical="top"/>
      <protection/>
    </xf>
    <xf numFmtId="0" fontId="14" fillId="5" borderId="2" xfId="30" applyNumberFormat="1" applyFont="1" applyFill="1" applyBorder="1" applyAlignment="1" applyProtection="1">
      <alignment vertical="top"/>
      <protection/>
    </xf>
    <xf numFmtId="0" fontId="34" fillId="5" borderId="2" xfId="30" applyNumberFormat="1" applyFont="1" applyFill="1" applyBorder="1" applyAlignment="1" applyProtection="1">
      <alignment vertical="top"/>
      <protection/>
    </xf>
    <xf numFmtId="181" fontId="0" fillId="5" borderId="10" xfId="30" applyNumberFormat="1" applyFont="1" applyFill="1" applyBorder="1" applyAlignment="1" applyProtection="1">
      <alignment vertical="top"/>
      <protection/>
    </xf>
    <xf numFmtId="0" fontId="14" fillId="5" borderId="2" xfId="30" applyNumberFormat="1" applyFont="1" applyFill="1" applyBorder="1" applyAlignment="1" applyProtection="1">
      <alignment vertical="top" wrapText="1"/>
      <protection/>
    </xf>
    <xf numFmtId="0" fontId="14" fillId="5" borderId="46" xfId="30" applyNumberFormat="1" applyFont="1" applyFill="1" applyBorder="1" applyAlignment="1" applyProtection="1">
      <alignment horizontal="center" vertical="top"/>
      <protection/>
    </xf>
    <xf numFmtId="0" fontId="14" fillId="5" borderId="1" xfId="30" applyNumberFormat="1" applyFont="1" applyFill="1" applyBorder="1" applyAlignment="1" applyProtection="1">
      <alignment vertical="top"/>
      <protection/>
    </xf>
    <xf numFmtId="181" fontId="0" fillId="5" borderId="47" xfId="30" applyNumberFormat="1" applyFont="1" applyFill="1" applyBorder="1" applyAlignment="1" applyProtection="1">
      <alignment vertical="top"/>
      <protection/>
    </xf>
    <xf numFmtId="16" fontId="14" fillId="5" borderId="38" xfId="30" applyNumberFormat="1" applyFont="1" applyFill="1" applyBorder="1" applyAlignment="1" applyProtection="1">
      <alignment horizontal="center" vertical="top"/>
      <protection/>
    </xf>
    <xf numFmtId="0" fontId="14" fillId="5" borderId="38" xfId="30" applyNumberFormat="1" applyFont="1" applyFill="1" applyBorder="1" applyAlignment="1" applyProtection="1">
      <alignment horizontal="center" vertical="top"/>
      <protection/>
    </xf>
    <xf numFmtId="0" fontId="14" fillId="5" borderId="23" xfId="30" applyNumberFormat="1" applyFont="1" applyFill="1" applyBorder="1" applyAlignment="1" applyProtection="1">
      <alignment vertical="top"/>
      <protection/>
    </xf>
    <xf numFmtId="0" fontId="14" fillId="5" borderId="48" xfId="30" applyNumberFormat="1" applyFont="1" applyFill="1" applyBorder="1" applyAlignment="1" applyProtection="1">
      <alignment horizontal="center" vertical="top"/>
      <protection/>
    </xf>
    <xf numFmtId="0" fontId="14" fillId="5" borderId="49" xfId="30" applyNumberFormat="1" applyFont="1" applyFill="1" applyBorder="1" applyAlignment="1" applyProtection="1">
      <alignment vertical="top"/>
      <protection/>
    </xf>
    <xf numFmtId="0" fontId="14" fillId="5" borderId="9" xfId="30" applyNumberFormat="1" applyFont="1" applyFill="1" applyBorder="1" applyAlignment="1" applyProtection="1">
      <alignment vertical="top"/>
      <protection/>
    </xf>
    <xf numFmtId="181" fontId="0" fillId="5" borderId="11" xfId="30" applyNumberFormat="1" applyFont="1" applyFill="1" applyBorder="1" applyAlignment="1" applyProtection="1">
      <alignment vertical="top"/>
      <protection/>
    </xf>
    <xf numFmtId="0" fontId="14" fillId="0" borderId="17" xfId="30" applyNumberFormat="1" applyFont="1" applyFill="1" applyBorder="1" applyAlignment="1" applyProtection="1">
      <alignment horizontal="left" vertical="top"/>
      <protection/>
    </xf>
    <xf numFmtId="0" fontId="14" fillId="0" borderId="50" xfId="30" applyNumberFormat="1" applyFont="1" applyFill="1" applyBorder="1" applyAlignment="1" applyProtection="1">
      <alignment vertical="top"/>
      <protection/>
    </xf>
    <xf numFmtId="0" fontId="14" fillId="0" borderId="51" xfId="30" applyNumberFormat="1" applyFont="1" applyFill="1" applyBorder="1" applyAlignment="1" applyProtection="1">
      <alignment vertical="top"/>
      <protection/>
    </xf>
    <xf numFmtId="0" fontId="0" fillId="0" borderId="52" xfId="30" applyNumberFormat="1" applyFont="1" applyFill="1" applyBorder="1" applyAlignment="1" applyProtection="1">
      <alignment vertical="top"/>
      <protection/>
    </xf>
    <xf numFmtId="0" fontId="14" fillId="0" borderId="18" xfId="30" applyNumberFormat="1" applyFont="1" applyFill="1" applyBorder="1" applyAlignment="1" applyProtection="1">
      <alignment horizontal="left" vertical="top"/>
      <protection/>
    </xf>
    <xf numFmtId="0" fontId="14" fillId="0" borderId="24" xfId="30" applyNumberFormat="1" applyFont="1" applyFill="1" applyBorder="1" applyAlignment="1" applyProtection="1">
      <alignment vertical="top"/>
      <protection/>
    </xf>
    <xf numFmtId="0" fontId="14" fillId="0" borderId="0" xfId="30" applyNumberFormat="1" applyFont="1" applyFill="1" applyBorder="1" applyAlignment="1" applyProtection="1">
      <alignment vertical="top"/>
      <protection/>
    </xf>
    <xf numFmtId="0" fontId="0" fillId="0" borderId="53" xfId="30" applyNumberFormat="1" applyFont="1" applyFill="1" applyBorder="1" applyAlignment="1" applyProtection="1">
      <alignment vertical="top"/>
      <protection/>
    </xf>
    <xf numFmtId="0" fontId="14" fillId="0" borderId="19" xfId="30" applyNumberFormat="1" applyFont="1" applyFill="1" applyBorder="1" applyAlignment="1" applyProtection="1">
      <alignment horizontal="left" vertical="top"/>
      <protection/>
    </xf>
    <xf numFmtId="0" fontId="14" fillId="0" borderId="54" xfId="30" applyNumberFormat="1" applyFont="1" applyFill="1" applyBorder="1" applyAlignment="1" applyProtection="1">
      <alignment vertical="top"/>
      <protection/>
    </xf>
    <xf numFmtId="0" fontId="14" fillId="0" borderId="55" xfId="30" applyNumberFormat="1" applyFont="1" applyFill="1" applyBorder="1" applyAlignment="1" applyProtection="1">
      <alignment vertical="top"/>
      <protection/>
    </xf>
    <xf numFmtId="181" fontId="0" fillId="0" borderId="56" xfId="30" applyNumberFormat="1" applyFont="1" applyFill="1" applyBorder="1" applyAlignment="1" applyProtection="1">
      <alignment vertical="top"/>
      <protection/>
    </xf>
    <xf numFmtId="0" fontId="38" fillId="8" borderId="4" xfId="30" applyNumberFormat="1" applyFont="1" applyFill="1" applyBorder="1" applyAlignment="1" applyProtection="1">
      <alignment horizontal="centerContinuous" vertical="top"/>
      <protection/>
    </xf>
    <xf numFmtId="0" fontId="38" fillId="8" borderId="35" xfId="30" applyNumberFormat="1" applyFont="1" applyFill="1" applyBorder="1" applyAlignment="1" applyProtection="1">
      <alignment horizontal="centerContinuous" vertical="top"/>
      <protection/>
    </xf>
    <xf numFmtId="0" fontId="38" fillId="8" borderId="36" xfId="30" applyNumberFormat="1" applyFont="1" applyFill="1" applyBorder="1" applyAlignment="1" applyProtection="1">
      <alignment horizontal="centerContinuous" vertical="top"/>
      <protection/>
    </xf>
    <xf numFmtId="0" fontId="38" fillId="8" borderId="37" xfId="30" applyNumberFormat="1" applyFont="1" applyFill="1" applyBorder="1" applyAlignment="1" applyProtection="1">
      <alignment horizontal="centerContinuous" vertical="top"/>
      <protection/>
    </xf>
    <xf numFmtId="0" fontId="22" fillId="4" borderId="0" xfId="30" applyNumberFormat="1" applyFont="1" applyFill="1" applyBorder="1" applyAlignment="1" applyProtection="1">
      <alignment vertical="top"/>
      <protection/>
    </xf>
    <xf numFmtId="0" fontId="0" fillId="4" borderId="0" xfId="30" applyNumberFormat="1" applyFont="1" applyFill="1" applyBorder="1" applyAlignment="1" applyProtection="1">
      <alignment vertical="top"/>
      <protection/>
    </xf>
    <xf numFmtId="0" fontId="14" fillId="8" borderId="5" xfId="30" applyNumberFormat="1" applyFont="1" applyFill="1" applyBorder="1" applyAlignment="1" applyProtection="1">
      <alignment horizontal="center" vertical="top"/>
      <protection/>
    </xf>
    <xf numFmtId="0" fontId="14" fillId="8" borderId="13" xfId="30" applyNumberFormat="1" applyFont="1" applyFill="1" applyBorder="1" applyAlignment="1" applyProtection="1">
      <alignment vertical="top"/>
      <protection/>
    </xf>
    <xf numFmtId="0" fontId="14" fillId="8" borderId="2" xfId="30" applyNumberFormat="1" applyFont="1" applyFill="1" applyBorder="1" applyAlignment="1" applyProtection="1">
      <alignment vertical="top"/>
      <protection/>
    </xf>
    <xf numFmtId="0" fontId="0" fillId="8" borderId="10" xfId="30" applyNumberFormat="1" applyFont="1" applyFill="1" applyBorder="1" applyAlignment="1" applyProtection="1">
      <alignment vertical="top"/>
      <protection/>
    </xf>
    <xf numFmtId="0" fontId="14" fillId="8" borderId="44" xfId="30" applyNumberFormat="1" applyFont="1" applyFill="1" applyBorder="1" applyAlignment="1" applyProtection="1">
      <alignment vertical="top"/>
      <protection/>
    </xf>
    <xf numFmtId="0" fontId="14" fillId="8" borderId="9" xfId="30" applyNumberFormat="1" applyFont="1" applyFill="1" applyBorder="1" applyAlignment="1" applyProtection="1">
      <alignment vertical="top"/>
      <protection/>
    </xf>
    <xf numFmtId="181" fontId="0" fillId="8" borderId="11" xfId="30" applyNumberFormat="1" applyFont="1" applyFill="1" applyBorder="1" applyAlignment="1" applyProtection="1">
      <alignment vertical="top"/>
      <protection/>
    </xf>
    <xf numFmtId="0" fontId="14" fillId="2" borderId="13" xfId="30" applyNumberFormat="1" applyFont="1" applyFill="1" applyBorder="1" applyAlignment="1" applyProtection="1">
      <alignment horizontal="center" vertical="top"/>
      <protection/>
    </xf>
    <xf numFmtId="0" fontId="14" fillId="2" borderId="2" xfId="30" applyNumberFormat="1" applyFont="1" applyFill="1" applyBorder="1" applyAlignment="1" applyProtection="1">
      <alignment vertical="top" wrapText="1"/>
      <protection/>
    </xf>
    <xf numFmtId="0" fontId="14" fillId="2" borderId="2" xfId="30" applyNumberFormat="1" applyFont="1" applyFill="1" applyBorder="1" applyAlignment="1" applyProtection="1">
      <alignment vertical="top"/>
      <protection/>
    </xf>
    <xf numFmtId="181" fontId="0" fillId="2" borderId="10" xfId="30" applyNumberFormat="1" applyFont="1" applyFill="1" applyBorder="1" applyAlignment="1" applyProtection="1">
      <alignment vertical="top"/>
      <protection/>
    </xf>
    <xf numFmtId="0" fontId="14" fillId="2" borderId="44" xfId="30" applyNumberFormat="1" applyFont="1" applyFill="1" applyBorder="1" applyAlignment="1" applyProtection="1">
      <alignment horizontal="center" vertical="top"/>
      <protection/>
    </xf>
    <xf numFmtId="0" fontId="14" fillId="2" borderId="9" xfId="30" applyNumberFormat="1" applyFont="1" applyFill="1" applyBorder="1" applyAlignment="1" applyProtection="1">
      <alignment vertical="top"/>
      <protection/>
    </xf>
    <xf numFmtId="181" fontId="0" fillId="2" borderId="11" xfId="30" applyNumberFormat="1" applyFont="1" applyFill="1" applyBorder="1" applyAlignment="1" applyProtection="1">
      <alignment vertical="top"/>
      <protection/>
    </xf>
    <xf numFmtId="0" fontId="38" fillId="4" borderId="35" xfId="30" applyNumberFormat="1" applyFont="1" applyFill="1" applyBorder="1" applyAlignment="1" applyProtection="1">
      <alignment horizontal="centerContinuous" vertical="top"/>
      <protection/>
    </xf>
    <xf numFmtId="0" fontId="14" fillId="4" borderId="35" xfId="30" applyNumberFormat="1" applyFont="1" applyFill="1" applyBorder="1" applyAlignment="1" applyProtection="1">
      <alignment horizontal="centerContinuous" vertical="top"/>
      <protection/>
    </xf>
    <xf numFmtId="0" fontId="14" fillId="4" borderId="36" xfId="30" applyNumberFormat="1" applyFont="1" applyFill="1" applyBorder="1" applyAlignment="1" applyProtection="1">
      <alignment horizontal="centerContinuous" vertical="top"/>
      <protection/>
    </xf>
    <xf numFmtId="0" fontId="14" fillId="4" borderId="37" xfId="30" applyNumberFormat="1" applyFont="1" applyFill="1" applyBorder="1" applyAlignment="1" applyProtection="1">
      <alignment horizontal="centerContinuous" vertical="top"/>
      <protection/>
    </xf>
    <xf numFmtId="0" fontId="14" fillId="5" borderId="42" xfId="30" applyNumberFormat="1" applyFont="1" applyFill="1" applyBorder="1" applyAlignment="1" applyProtection="1">
      <alignment horizontal="center" vertical="top"/>
      <protection/>
    </xf>
    <xf numFmtId="0" fontId="34" fillId="5" borderId="13" xfId="30" applyNumberFormat="1" applyFont="1" applyFill="1" applyBorder="1" applyAlignment="1" applyProtection="1">
      <alignment vertical="top"/>
      <protection/>
    </xf>
    <xf numFmtId="0" fontId="0" fillId="5" borderId="10" xfId="30" applyNumberFormat="1" applyFont="1" applyFill="1" applyBorder="1" applyAlignment="1" applyProtection="1">
      <alignment vertical="top"/>
      <protection/>
    </xf>
    <xf numFmtId="0" fontId="14" fillId="5" borderId="13" xfId="30" applyNumberFormat="1" applyFont="1" applyFill="1" applyBorder="1" applyAlignment="1" applyProtection="1">
      <alignment vertical="top"/>
      <protection/>
    </xf>
    <xf numFmtId="0" fontId="14" fillId="5" borderId="13" xfId="30" applyNumberFormat="1" applyFont="1" applyFill="1" applyBorder="1" applyAlignment="1" applyProtection="1">
      <alignment vertical="top" wrapText="1"/>
      <protection/>
    </xf>
    <xf numFmtId="0" fontId="14" fillId="5" borderId="44" xfId="30" applyNumberFormat="1" applyFont="1" applyFill="1" applyBorder="1" applyAlignment="1" applyProtection="1">
      <alignment vertical="top" wrapText="1"/>
      <protection/>
    </xf>
    <xf numFmtId="0" fontId="14" fillId="5" borderId="12" xfId="30" applyNumberFormat="1" applyFont="1" applyFill="1" applyBorder="1" applyAlignment="1" applyProtection="1">
      <alignment horizontal="center" vertical="top"/>
      <protection/>
    </xf>
    <xf numFmtId="0" fontId="34" fillId="5" borderId="6" xfId="30" applyNumberFormat="1" applyFont="1" applyFill="1" applyBorder="1" applyAlignment="1" applyProtection="1">
      <alignment vertical="top"/>
      <protection/>
    </xf>
    <xf numFmtId="0" fontId="14" fillId="5" borderId="44" xfId="30" applyNumberFormat="1" applyFont="1" applyFill="1" applyBorder="1" applyAlignment="1" applyProtection="1">
      <alignment horizontal="center" vertical="top"/>
      <protection/>
    </xf>
    <xf numFmtId="0" fontId="14" fillId="5" borderId="9" xfId="30" applyNumberFormat="1" applyFont="1" applyFill="1" applyBorder="1" applyAlignment="1" applyProtection="1">
      <alignment vertical="top" wrapText="1"/>
      <protection/>
    </xf>
    <xf numFmtId="0" fontId="14" fillId="8" borderId="12" xfId="30" applyNumberFormat="1" applyFont="1" applyFill="1" applyBorder="1" applyAlignment="1" applyProtection="1">
      <alignment horizontal="center" vertical="top"/>
      <protection/>
    </xf>
    <xf numFmtId="0" fontId="14" fillId="8" borderId="6" xfId="30" applyNumberFormat="1" applyFont="1" applyFill="1" applyBorder="1" applyAlignment="1" applyProtection="1">
      <alignment vertical="top"/>
      <protection/>
    </xf>
    <xf numFmtId="0" fontId="0" fillId="8" borderId="7" xfId="30" applyNumberFormat="1" applyFont="1" applyFill="1" applyBorder="1" applyAlignment="1" applyProtection="1">
      <alignment vertical="top"/>
      <protection/>
    </xf>
    <xf numFmtId="0" fontId="14" fillId="8" borderId="13" xfId="30" applyNumberFormat="1" applyFont="1" applyFill="1" applyBorder="1" applyAlignment="1" applyProtection="1">
      <alignment horizontal="center" vertical="top"/>
      <protection/>
    </xf>
    <xf numFmtId="0" fontId="14" fillId="8" borderId="44" xfId="30" applyNumberFormat="1" applyFont="1" applyFill="1" applyBorder="1" applyAlignment="1" applyProtection="1">
      <alignment horizontal="center" vertical="top"/>
      <protection/>
    </xf>
    <xf numFmtId="0" fontId="38" fillId="10" borderId="35" xfId="30" applyNumberFormat="1" applyFont="1" applyFill="1" applyBorder="1" applyAlignment="1" applyProtection="1">
      <alignment horizontal="centerContinuous" vertical="top"/>
      <protection/>
    </xf>
    <xf numFmtId="0" fontId="38" fillId="10" borderId="36" xfId="30" applyNumberFormat="1" applyFont="1" applyFill="1" applyBorder="1" applyAlignment="1" applyProtection="1">
      <alignment horizontal="centerContinuous" vertical="top"/>
      <protection/>
    </xf>
    <xf numFmtId="0" fontId="38" fillId="10" borderId="37" xfId="30" applyNumberFormat="1" applyFont="1" applyFill="1" applyBorder="1" applyAlignment="1" applyProtection="1">
      <alignment horizontal="centerContinuous" vertical="top"/>
      <protection/>
    </xf>
    <xf numFmtId="0" fontId="14" fillId="10" borderId="13" xfId="30" applyNumberFormat="1" applyFont="1" applyFill="1" applyBorder="1" applyAlignment="1" applyProtection="1">
      <alignment horizontal="center" vertical="top"/>
      <protection/>
    </xf>
    <xf numFmtId="0" fontId="14" fillId="10" borderId="2" xfId="30" applyNumberFormat="1" applyFont="1" applyFill="1" applyBorder="1" applyAlignment="1" applyProtection="1">
      <alignment vertical="top"/>
      <protection/>
    </xf>
    <xf numFmtId="0" fontId="39" fillId="10" borderId="2" xfId="30" applyNumberFormat="1" applyFont="1" applyFill="1" applyBorder="1" applyAlignment="1" applyProtection="1">
      <alignment vertical="top"/>
      <protection/>
    </xf>
    <xf numFmtId="0" fontId="0" fillId="10" borderId="10" xfId="30" applyNumberFormat="1" applyFont="1" applyFill="1" applyBorder="1" applyAlignment="1" applyProtection="1">
      <alignment vertical="top"/>
      <protection/>
    </xf>
    <xf numFmtId="0" fontId="14" fillId="10" borderId="44" xfId="30" applyNumberFormat="1" applyFont="1" applyFill="1" applyBorder="1" applyAlignment="1" applyProtection="1">
      <alignment horizontal="center" vertical="top"/>
      <protection/>
    </xf>
    <xf numFmtId="0" fontId="14" fillId="10" borderId="9" xfId="30" applyNumberFormat="1" applyFont="1" applyFill="1" applyBorder="1" applyAlignment="1" applyProtection="1">
      <alignment vertical="top" wrapText="1"/>
      <protection/>
    </xf>
    <xf numFmtId="0" fontId="39" fillId="10" borderId="9" xfId="30" applyNumberFormat="1" applyFont="1" applyFill="1" applyBorder="1" applyAlignment="1" applyProtection="1">
      <alignment vertical="top"/>
      <protection/>
    </xf>
    <xf numFmtId="181" fontId="0" fillId="10" borderId="11" xfId="3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/>
    </xf>
    <xf numFmtId="0" fontId="14" fillId="0" borderId="45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14" fillId="0" borderId="13" xfId="0" applyNumberFormat="1" applyFont="1" applyFill="1" applyBorder="1" applyAlignment="1" applyProtection="1">
      <alignment vertical="top"/>
      <protection/>
    </xf>
    <xf numFmtId="0" fontId="50" fillId="0" borderId="15" xfId="0" applyFont="1" applyBorder="1" applyAlignment="1">
      <alignment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2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wrapText="1"/>
    </xf>
    <xf numFmtId="0" fontId="14" fillId="0" borderId="13" xfId="0" applyNumberFormat="1" applyFont="1" applyFill="1" applyBorder="1" applyAlignment="1" applyProtection="1">
      <alignment horizontal="left" vertical="top"/>
      <protection/>
    </xf>
    <xf numFmtId="16" fontId="14" fillId="0" borderId="13" xfId="0" applyNumberFormat="1" applyFont="1" applyFill="1" applyBorder="1" applyAlignment="1" applyProtection="1">
      <alignment vertical="top"/>
      <protection/>
    </xf>
    <xf numFmtId="0" fontId="2" fillId="0" borderId="5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44" xfId="0" applyNumberFormat="1" applyFont="1" applyFill="1" applyBorder="1" applyAlignment="1" applyProtection="1">
      <alignment vertical="top"/>
      <protection/>
    </xf>
    <xf numFmtId="0" fontId="14" fillId="0" borderId="9" xfId="0" applyNumberFormat="1" applyFont="1" applyFill="1" applyBorder="1" applyAlignment="1" applyProtection="1">
      <alignment vertical="top" wrapText="1"/>
      <protection/>
    </xf>
    <xf numFmtId="0" fontId="2" fillId="0" borderId="57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wrapText="1"/>
    </xf>
    <xf numFmtId="0" fontId="0" fillId="0" borderId="47" xfId="0" applyNumberFormat="1" applyFont="1" applyFill="1" applyBorder="1" applyAlignment="1" applyProtection="1">
      <alignment vertical="top"/>
      <protection/>
    </xf>
    <xf numFmtId="0" fontId="14" fillId="0" borderId="44" xfId="0" applyNumberFormat="1" applyFont="1" applyFill="1" applyBorder="1" applyAlignment="1" applyProtection="1">
      <alignment horizontal="left"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0" fontId="0" fillId="0" borderId="58" xfId="0" applyNumberFormat="1" applyFont="1" applyFill="1" applyBorder="1" applyAlignment="1" applyProtection="1">
      <alignment vertical="top"/>
      <protection/>
    </xf>
    <xf numFmtId="0" fontId="51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24" xfId="0" applyNumberFormat="1" applyFont="1" applyFill="1" applyBorder="1" applyAlignment="1" applyProtection="1">
      <alignment vertical="top"/>
      <protection/>
    </xf>
    <xf numFmtId="0" fontId="14" fillId="0" borderId="12" xfId="0" applyNumberFormat="1" applyFont="1" applyFill="1" applyBorder="1" applyAlignment="1" applyProtection="1">
      <alignment vertical="top"/>
      <protection/>
    </xf>
    <xf numFmtId="0" fontId="14" fillId="0" borderId="6" xfId="0" applyNumberFormat="1" applyFont="1" applyFill="1" applyBorder="1" applyAlignment="1" applyProtection="1">
      <alignment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0" fontId="2" fillId="0" borderId="9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10" xfId="0" applyFont="1" applyBorder="1" applyAlignment="1">
      <alignment horizontal="center" wrapText="1"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9" fillId="0" borderId="2" xfId="0" applyFont="1" applyBorder="1" applyAlignment="1">
      <alignment horizontal="center" vertical="center" wrapText="1"/>
    </xf>
    <xf numFmtId="180" fontId="29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right" vertical="center"/>
    </xf>
    <xf numFmtId="2" fontId="52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2" fontId="0" fillId="0" borderId="20" xfId="0" applyNumberFormat="1" applyFont="1" applyFill="1" applyBorder="1" applyAlignment="1" applyProtection="1">
      <alignment horizontal="left"/>
      <protection/>
    </xf>
    <xf numFmtId="2" fontId="0" fillId="0" borderId="2" xfId="0" applyNumberFormat="1" applyFont="1" applyFill="1" applyBorder="1" applyAlignment="1" applyProtection="1">
      <alignment horizontal="left"/>
      <protection/>
    </xf>
    <xf numFmtId="2" fontId="0" fillId="0" borderId="5" xfId="0" applyNumberFormat="1" applyFont="1" applyFill="1" applyBorder="1" applyAlignment="1" applyProtection="1">
      <alignment horizontal="left"/>
      <protection/>
    </xf>
    <xf numFmtId="2" fontId="0" fillId="0" borderId="30" xfId="0" applyNumberFormat="1" applyFont="1" applyFill="1" applyBorder="1" applyAlignment="1" applyProtection="1">
      <alignment horizontal="left"/>
      <protection/>
    </xf>
    <xf numFmtId="0" fontId="18" fillId="0" borderId="5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wrapText="1"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0" fillId="0" borderId="5" xfId="0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17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0" fontId="52" fillId="0" borderId="2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right" vertical="center" wrapText="1"/>
    </xf>
    <xf numFmtId="0" fontId="52" fillId="0" borderId="2" xfId="0" applyFont="1" applyBorder="1" applyAlignment="1">
      <alignment horizontal="left" vertical="center" wrapText="1"/>
    </xf>
    <xf numFmtId="2" fontId="52" fillId="0" borderId="1" xfId="0" applyNumberFormat="1" applyFont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center" vertical="center" wrapText="1"/>
    </xf>
    <xf numFmtId="2" fontId="5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textRotation="90" wrapText="1"/>
    </xf>
    <xf numFmtId="0" fontId="29" fillId="0" borderId="2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vertical="top" wrapText="1"/>
    </xf>
    <xf numFmtId="0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35" xfId="0" applyNumberFormat="1" applyFont="1" applyFill="1" applyBorder="1" applyAlignment="1" applyProtection="1">
      <alignment vertical="top" wrapText="1"/>
      <protection/>
    </xf>
    <xf numFmtId="0" fontId="0" fillId="0" borderId="60" xfId="0" applyNumberFormat="1" applyFont="1" applyFill="1" applyBorder="1" applyAlignment="1" applyProtection="1">
      <alignment vertical="top" wrapText="1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9" fillId="0" borderId="31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wrapText="1"/>
    </xf>
    <xf numFmtId="0" fontId="11" fillId="0" borderId="67" xfId="0" applyFont="1" applyFill="1" applyBorder="1" applyAlignment="1">
      <alignment wrapText="1"/>
    </xf>
    <xf numFmtId="0" fontId="11" fillId="0" borderId="68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14" fillId="0" borderId="5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6" fillId="0" borderId="71" xfId="0" applyFont="1" applyBorder="1" applyAlignment="1">
      <alignment wrapText="1"/>
    </xf>
    <xf numFmtId="0" fontId="16" fillId="0" borderId="73" xfId="0" applyFont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5" fillId="0" borderId="66" xfId="0" applyFont="1" applyBorder="1" applyAlignment="1">
      <alignment wrapText="1"/>
    </xf>
    <xf numFmtId="0" fontId="15" fillId="0" borderId="67" xfId="0" applyFont="1" applyBorder="1" applyAlignment="1">
      <alignment wrapText="1"/>
    </xf>
    <xf numFmtId="0" fontId="15" fillId="0" borderId="6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25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1" fillId="0" borderId="22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16" fontId="1" fillId="0" borderId="1" xfId="0" applyNumberFormat="1" applyFont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0" fontId="1" fillId="0" borderId="22" xfId="0" applyNumberFormat="1" applyFont="1" applyBorder="1" applyAlignment="1">
      <alignment horizontal="right" vertical="top" wrapText="1"/>
    </xf>
    <xf numFmtId="0" fontId="0" fillId="0" borderId="4" xfId="0" applyBorder="1" applyAlignment="1">
      <alignment/>
    </xf>
    <xf numFmtId="16" fontId="1" fillId="0" borderId="1" xfId="0" applyNumberFormat="1" applyFont="1" applyBorder="1" applyAlignment="1">
      <alignment vertical="top" wrapText="1"/>
    </xf>
    <xf numFmtId="16" fontId="1" fillId="0" borderId="25" xfId="0" applyNumberFormat="1" applyFont="1" applyBorder="1" applyAlignment="1">
      <alignment vertical="top" wrapText="1"/>
    </xf>
    <xf numFmtId="16" fontId="1" fillId="0" borderId="3" xfId="0" applyNumberFormat="1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14" fontId="2" fillId="0" borderId="1" xfId="0" applyNumberFormat="1" applyFont="1" applyBorder="1" applyAlignment="1">
      <alignment horizontal="center" vertical="top" wrapText="1"/>
    </xf>
    <xf numFmtId="14" fontId="0" fillId="0" borderId="25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4" fontId="0" fillId="0" borderId="25" xfId="0" applyNumberForma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180" fontId="1" fillId="0" borderId="24" xfId="0" applyNumberFormat="1" applyFont="1" applyBorder="1" applyAlignment="1">
      <alignment horizontal="right" vertical="top" wrapText="1"/>
    </xf>
    <xf numFmtId="180" fontId="1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2" fillId="0" borderId="25" xfId="0" applyNumberFormat="1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180" fontId="2" fillId="0" borderId="22" xfId="0" applyNumberFormat="1" applyFont="1" applyBorder="1" applyAlignment="1">
      <alignment horizontal="right" vertical="top" wrapText="1"/>
    </xf>
    <xf numFmtId="17" fontId="1" fillId="0" borderId="1" xfId="0" applyNumberFormat="1" applyFont="1" applyBorder="1" applyAlignment="1">
      <alignment vertical="top" wrapText="1"/>
    </xf>
    <xf numFmtId="17" fontId="1" fillId="0" borderId="25" xfId="0" applyNumberFormat="1" applyFont="1" applyBorder="1" applyAlignment="1">
      <alignment vertical="top" wrapText="1"/>
    </xf>
    <xf numFmtId="17" fontId="1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181" fontId="6" fillId="0" borderId="1" xfId="0" applyNumberFormat="1" applyFont="1" applyBorder="1" applyAlignment="1">
      <alignment vertical="top" wrapText="1"/>
    </xf>
    <xf numFmtId="181" fontId="6" fillId="0" borderId="3" xfId="0" applyNumberFormat="1" applyFont="1" applyBorder="1" applyAlignment="1">
      <alignment vertical="top" wrapText="1"/>
    </xf>
    <xf numFmtId="0" fontId="2" fillId="0" borderId="2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8" fillId="4" borderId="42" xfId="0" applyNumberFormat="1" applyFont="1" applyFill="1" applyBorder="1" applyAlignment="1" applyProtection="1">
      <alignment vertical="top" wrapText="1"/>
      <protection/>
    </xf>
    <xf numFmtId="0" fontId="22" fillId="4" borderId="30" xfId="0" applyNumberFormat="1" applyFont="1" applyFill="1" applyBorder="1" applyAlignment="1" applyProtection="1">
      <alignment vertical="top" wrapText="1"/>
      <protection/>
    </xf>
    <xf numFmtId="0" fontId="22" fillId="4" borderId="43" xfId="0" applyNumberFormat="1" applyFont="1" applyFill="1" applyBorder="1" applyAlignment="1" applyProtection="1">
      <alignment vertical="top" wrapText="1"/>
      <protection/>
    </xf>
    <xf numFmtId="0" fontId="29" fillId="0" borderId="2" xfId="0" applyFont="1" applyBorder="1" applyAlignment="1">
      <alignment vertical="top" wrapText="1"/>
    </xf>
    <xf numFmtId="0" fontId="14" fillId="0" borderId="23" xfId="0" applyNumberFormat="1" applyFont="1" applyFill="1" applyBorder="1" applyAlignment="1" applyProtection="1">
      <alignment horizontal="left" vertical="top" wrapText="1"/>
      <protection/>
    </xf>
    <xf numFmtId="0" fontId="14" fillId="0" borderId="4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21" fillId="5" borderId="75" xfId="30" applyNumberFormat="1" applyFont="1" applyFill="1" applyBorder="1" applyAlignment="1" applyProtection="1">
      <alignment horizontal="center" vertical="center" wrapText="1"/>
      <protection/>
    </xf>
    <xf numFmtId="4" fontId="21" fillId="5" borderId="37" xfId="30" applyNumberFormat="1" applyFont="1" applyFill="1" applyBorder="1" applyAlignment="1" applyProtection="1">
      <alignment horizontal="center" vertical="center" wrapText="1"/>
      <protection/>
    </xf>
    <xf numFmtId="0" fontId="49" fillId="0" borderId="66" xfId="30" applyFont="1" applyFill="1" applyBorder="1" applyAlignment="1">
      <alignment horizontal="left"/>
      <protection/>
    </xf>
    <xf numFmtId="0" fontId="49" fillId="0" borderId="67" xfId="30" applyFont="1" applyFill="1" applyBorder="1" applyAlignment="1">
      <alignment horizontal="left"/>
      <protection/>
    </xf>
    <xf numFmtId="0" fontId="49" fillId="0" borderId="68" xfId="30" applyFont="1" applyFill="1" applyBorder="1" applyAlignment="1">
      <alignment horizontal="left"/>
      <protection/>
    </xf>
    <xf numFmtId="0" fontId="38" fillId="2" borderId="35" xfId="30" applyNumberFormat="1" applyFont="1" applyFill="1" applyBorder="1" applyAlignment="1" applyProtection="1">
      <alignment horizontal="center" vertical="top"/>
      <protection/>
    </xf>
    <xf numFmtId="0" fontId="38" fillId="2" borderId="36" xfId="30" applyNumberFormat="1" applyFont="1" applyFill="1" applyBorder="1" applyAlignment="1" applyProtection="1">
      <alignment horizontal="center" vertical="top"/>
      <protection/>
    </xf>
    <xf numFmtId="0" fontId="38" fillId="2" borderId="37" xfId="30" applyNumberFormat="1" applyFont="1" applyFill="1" applyBorder="1" applyAlignment="1" applyProtection="1">
      <alignment horizontal="center" vertical="top"/>
      <protection/>
    </xf>
    <xf numFmtId="0" fontId="21" fillId="5" borderId="5" xfId="30" applyNumberFormat="1" applyFont="1" applyFill="1" applyBorder="1" applyAlignment="1" applyProtection="1">
      <alignment horizontal="center" vertical="center" wrapText="1"/>
      <protection/>
    </xf>
    <xf numFmtId="0" fontId="21" fillId="5" borderId="43" xfId="30" applyNumberFormat="1" applyFont="1" applyFill="1" applyBorder="1" applyAlignment="1" applyProtection="1">
      <alignment horizontal="center" vertical="center" wrapText="1"/>
      <protection/>
    </xf>
    <xf numFmtId="0" fontId="21" fillId="5" borderId="75" xfId="30" applyNumberFormat="1" applyFont="1" applyFill="1" applyBorder="1" applyAlignment="1" applyProtection="1">
      <alignment horizontal="center" vertical="center" wrapText="1"/>
      <protection/>
    </xf>
    <xf numFmtId="0" fontId="21" fillId="5" borderId="37" xfId="30" applyNumberFormat="1" applyFont="1" applyFill="1" applyBorder="1" applyAlignment="1" applyProtection="1">
      <alignment horizontal="center" vertical="center" wrapText="1"/>
      <protection/>
    </xf>
    <xf numFmtId="0" fontId="38" fillId="4" borderId="35" xfId="30" applyNumberFormat="1" applyFont="1" applyFill="1" applyBorder="1" applyAlignment="1" applyProtection="1">
      <alignment horizontal="center" vertical="top" wrapText="1"/>
      <protection/>
    </xf>
    <xf numFmtId="0" fontId="38" fillId="4" borderId="36" xfId="30" applyNumberFormat="1" applyFont="1" applyFill="1" applyBorder="1" applyAlignment="1" applyProtection="1">
      <alignment horizontal="center" vertical="top" wrapText="1"/>
      <protection/>
    </xf>
    <xf numFmtId="0" fontId="38" fillId="4" borderId="37" xfId="30" applyNumberFormat="1" applyFont="1" applyFill="1" applyBorder="1" applyAlignment="1" applyProtection="1">
      <alignment horizontal="center" vertical="top" wrapText="1"/>
      <protection/>
    </xf>
    <xf numFmtId="0" fontId="29" fillId="0" borderId="5" xfId="30" applyFont="1" applyFill="1" applyBorder="1" applyAlignment="1">
      <alignment vertical="top" wrapText="1"/>
      <protection/>
    </xf>
    <xf numFmtId="0" fontId="29" fillId="0" borderId="30" xfId="30" applyFont="1" applyFill="1" applyBorder="1" applyAlignment="1">
      <alignment vertical="top" wrapText="1"/>
      <protection/>
    </xf>
    <xf numFmtId="0" fontId="29" fillId="0" borderId="43" xfId="30" applyFont="1" applyFill="1" applyBorder="1" applyAlignment="1">
      <alignment vertical="top" wrapText="1"/>
      <protection/>
    </xf>
    <xf numFmtId="0" fontId="14" fillId="0" borderId="51" xfId="30" applyNumberFormat="1" applyFont="1" applyFill="1" applyBorder="1" applyAlignment="1" applyProtection="1">
      <alignment horizontal="left" vertical="top" wrapText="1"/>
      <protection/>
    </xf>
    <xf numFmtId="0" fontId="14" fillId="0" borderId="52" xfId="30" applyNumberFormat="1" applyFont="1" applyFill="1" applyBorder="1" applyAlignment="1" applyProtection="1">
      <alignment horizontal="left" vertical="top" wrapText="1"/>
      <protection/>
    </xf>
    <xf numFmtId="0" fontId="38" fillId="4" borderId="17" xfId="30" applyNumberFormat="1" applyFont="1" applyFill="1" applyBorder="1" applyAlignment="1" applyProtection="1">
      <alignment horizontal="center" vertical="top"/>
      <protection/>
    </xf>
    <xf numFmtId="0" fontId="38" fillId="4" borderId="51" xfId="30" applyNumberFormat="1" applyFont="1" applyFill="1" applyBorder="1" applyAlignment="1" applyProtection="1">
      <alignment horizontal="center" vertical="top"/>
      <protection/>
    </xf>
    <xf numFmtId="0" fontId="38" fillId="4" borderId="52" xfId="30" applyNumberFormat="1" applyFont="1" applyFill="1" applyBorder="1" applyAlignment="1" applyProtection="1">
      <alignment horizontal="center" vertical="top"/>
      <protection/>
    </xf>
    <xf numFmtId="0" fontId="0" fillId="0" borderId="0" xfId="30" applyNumberFormat="1" applyFont="1" applyFill="1" applyBorder="1" applyAlignment="1" applyProtection="1">
      <alignment horizontal="left" vertical="top"/>
      <protection/>
    </xf>
    <xf numFmtId="0" fontId="0" fillId="0" borderId="53" xfId="30" applyNumberFormat="1" applyFont="1" applyFill="1" applyBorder="1" applyAlignment="1" applyProtection="1">
      <alignment horizontal="left" vertical="top"/>
      <protection/>
    </xf>
    <xf numFmtId="0" fontId="15" fillId="0" borderId="0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22" fillId="0" borderId="0" xfId="31" applyNumberFormat="1" applyFont="1" applyFill="1" applyBorder="1" applyAlignment="1" applyProtection="1">
      <alignment horizontal="right" vertical="top"/>
      <protection/>
    </xf>
    <xf numFmtId="0" fontId="49" fillId="0" borderId="66" xfId="31" applyFont="1" applyFill="1" applyBorder="1" applyAlignment="1">
      <alignment horizontal="left"/>
      <protection/>
    </xf>
    <xf numFmtId="0" fontId="49" fillId="0" borderId="67" xfId="31" applyFont="1" applyFill="1" applyBorder="1" applyAlignment="1">
      <alignment horizontal="left"/>
      <protection/>
    </xf>
    <xf numFmtId="0" fontId="49" fillId="0" borderId="68" xfId="31" applyFont="1" applyFill="1" applyBorder="1" applyAlignment="1">
      <alignment horizontal="left"/>
      <protection/>
    </xf>
    <xf numFmtId="0" fontId="2" fillId="0" borderId="45" xfId="31" applyNumberFormat="1" applyFont="1" applyFill="1" applyBorder="1" applyAlignment="1" applyProtection="1">
      <alignment horizontal="center" vertical="top" wrapText="1"/>
      <protection/>
    </xf>
    <xf numFmtId="0" fontId="2" fillId="0" borderId="3" xfId="31" applyNumberFormat="1" applyFont="1" applyFill="1" applyBorder="1" applyAlignment="1" applyProtection="1">
      <alignment vertical="top"/>
      <protection/>
    </xf>
    <xf numFmtId="0" fontId="2" fillId="0" borderId="8" xfId="31" applyNumberFormat="1" applyFont="1" applyFill="1" applyBorder="1" applyAlignment="1" applyProtection="1">
      <alignment vertical="top"/>
      <protection/>
    </xf>
    <xf numFmtId="0" fontId="14" fillId="0" borderId="13" xfId="31" applyNumberFormat="1" applyFont="1" applyFill="1" applyBorder="1" applyAlignment="1" applyProtection="1">
      <alignment horizontal="center" vertical="top"/>
      <protection/>
    </xf>
    <xf numFmtId="0" fontId="14" fillId="0" borderId="2" xfId="31" applyNumberFormat="1" applyFont="1" applyFill="1" applyBorder="1" applyAlignment="1" applyProtection="1">
      <alignment vertical="top"/>
      <protection/>
    </xf>
    <xf numFmtId="0" fontId="2" fillId="0" borderId="2" xfId="31" applyNumberFormat="1" applyFont="1" applyFill="1" applyBorder="1" applyAlignment="1" applyProtection="1">
      <alignment vertical="top"/>
      <protection/>
    </xf>
    <xf numFmtId="14" fontId="0" fillId="0" borderId="10" xfId="31" applyNumberFormat="1" applyFont="1" applyFill="1" applyBorder="1" applyAlignment="1" applyProtection="1">
      <alignment horizontal="right" vertical="top"/>
      <protection/>
    </xf>
    <xf numFmtId="0" fontId="14" fillId="0" borderId="44" xfId="31" applyNumberFormat="1" applyFont="1" applyFill="1" applyBorder="1" applyAlignment="1" applyProtection="1">
      <alignment horizontal="center" vertical="top"/>
      <protection/>
    </xf>
    <xf numFmtId="0" fontId="14" fillId="0" borderId="9" xfId="31" applyNumberFormat="1" applyFont="1" applyFill="1" applyBorder="1" applyAlignment="1" applyProtection="1">
      <alignment vertical="top"/>
      <protection/>
    </xf>
    <xf numFmtId="0" fontId="2" fillId="0" borderId="9" xfId="31" applyNumberFormat="1" applyFont="1" applyFill="1" applyBorder="1" applyAlignment="1" applyProtection="1">
      <alignment vertical="top"/>
      <protection/>
    </xf>
    <xf numFmtId="14" fontId="0" fillId="0" borderId="11" xfId="31" applyNumberFormat="1" applyFont="1" applyFill="1" applyBorder="1" applyAlignment="1" applyProtection="1">
      <alignment horizontal="right" vertical="top"/>
      <protection/>
    </xf>
    <xf numFmtId="0" fontId="38" fillId="4" borderId="35" xfId="31" applyNumberFormat="1" applyFont="1" applyFill="1" applyBorder="1" applyAlignment="1" applyProtection="1">
      <alignment horizontal="centerContinuous" vertical="top" wrapText="1"/>
      <protection/>
    </xf>
    <xf numFmtId="0" fontId="38" fillId="4" borderId="36" xfId="31" applyNumberFormat="1" applyFont="1" applyFill="1" applyBorder="1" applyAlignment="1" applyProtection="1">
      <alignment horizontal="centerContinuous" vertical="top" wrapText="1"/>
      <protection/>
    </xf>
    <xf numFmtId="0" fontId="38" fillId="4" borderId="37" xfId="31" applyNumberFormat="1" applyFont="1" applyFill="1" applyBorder="1" applyAlignment="1" applyProtection="1">
      <alignment horizontal="centerContinuous" vertical="top" wrapText="1"/>
      <protection/>
    </xf>
    <xf numFmtId="0" fontId="0" fillId="0" borderId="0" xfId="31" applyNumberFormat="1" applyFont="1" applyFill="1" applyBorder="1" applyAlignment="1" applyProtection="1">
      <alignment horizontal="right" vertical="top"/>
      <protection/>
    </xf>
    <xf numFmtId="0" fontId="14" fillId="5" borderId="13" xfId="31" applyNumberFormat="1" applyFont="1" applyFill="1" applyBorder="1" applyAlignment="1" applyProtection="1">
      <alignment horizontal="center" vertical="top"/>
      <protection/>
    </xf>
    <xf numFmtId="0" fontId="14" fillId="5" borderId="2" xfId="31" applyNumberFormat="1" applyFont="1" applyFill="1" applyBorder="1" applyAlignment="1" applyProtection="1">
      <alignment vertical="top"/>
      <protection/>
    </xf>
    <xf numFmtId="0" fontId="34" fillId="5" borderId="2" xfId="31" applyNumberFormat="1" applyFont="1" applyFill="1" applyBorder="1" applyAlignment="1" applyProtection="1">
      <alignment vertical="top"/>
      <protection/>
    </xf>
    <xf numFmtId="181" fontId="0" fillId="5" borderId="10" xfId="31" applyNumberFormat="1" applyFont="1" applyFill="1" applyBorder="1" applyAlignment="1" applyProtection="1">
      <alignment vertical="top"/>
      <protection/>
    </xf>
    <xf numFmtId="0" fontId="14" fillId="5" borderId="2" xfId="31" applyNumberFormat="1" applyFont="1" applyFill="1" applyBorder="1" applyAlignment="1" applyProtection="1">
      <alignment vertical="top" wrapText="1"/>
      <protection/>
    </xf>
    <xf numFmtId="0" fontId="14" fillId="5" borderId="46" xfId="31" applyNumberFormat="1" applyFont="1" applyFill="1" applyBorder="1" applyAlignment="1" applyProtection="1">
      <alignment horizontal="center" vertical="top"/>
      <protection/>
    </xf>
    <xf numFmtId="0" fontId="14" fillId="5" borderId="1" xfId="31" applyNumberFormat="1" applyFont="1" applyFill="1" applyBorder="1" applyAlignment="1" applyProtection="1">
      <alignment vertical="top"/>
      <protection/>
    </xf>
    <xf numFmtId="181" fontId="0" fillId="5" borderId="47" xfId="31" applyNumberFormat="1" applyFont="1" applyFill="1" applyBorder="1" applyAlignment="1" applyProtection="1">
      <alignment vertical="top"/>
      <protection/>
    </xf>
    <xf numFmtId="0" fontId="38" fillId="4" borderId="35" xfId="31" applyNumberFormat="1" applyFont="1" applyFill="1" applyBorder="1" applyAlignment="1" applyProtection="1">
      <alignment horizontal="center" vertical="top" wrapText="1"/>
      <protection/>
    </xf>
    <xf numFmtId="0" fontId="38" fillId="4" borderId="36" xfId="31" applyNumberFormat="1" applyFont="1" applyFill="1" applyBorder="1" applyAlignment="1" applyProtection="1">
      <alignment horizontal="center" vertical="top" wrapText="1"/>
      <protection/>
    </xf>
    <xf numFmtId="0" fontId="38" fillId="4" borderId="37" xfId="31" applyNumberFormat="1" applyFont="1" applyFill="1" applyBorder="1" applyAlignment="1" applyProtection="1">
      <alignment horizontal="center" vertical="top" wrapText="1"/>
      <protection/>
    </xf>
    <xf numFmtId="16" fontId="14" fillId="5" borderId="38" xfId="31" applyNumberFormat="1" applyFont="1" applyFill="1" applyBorder="1" applyAlignment="1" applyProtection="1">
      <alignment horizontal="center" vertical="top"/>
      <protection/>
    </xf>
    <xf numFmtId="0" fontId="29" fillId="0" borderId="5" xfId="31" applyFont="1" applyFill="1" applyBorder="1" applyAlignment="1">
      <alignment vertical="top" wrapText="1"/>
      <protection/>
    </xf>
    <xf numFmtId="0" fontId="29" fillId="0" borderId="30" xfId="31" applyFont="1" applyFill="1" applyBorder="1" applyAlignment="1">
      <alignment vertical="top" wrapText="1"/>
      <protection/>
    </xf>
    <xf numFmtId="0" fontId="29" fillId="0" borderId="43" xfId="31" applyFont="1" applyFill="1" applyBorder="1" applyAlignment="1">
      <alignment vertical="top" wrapText="1"/>
      <protection/>
    </xf>
    <xf numFmtId="0" fontId="14" fillId="5" borderId="38" xfId="31" applyNumberFormat="1" applyFont="1" applyFill="1" applyBorder="1" applyAlignment="1" applyProtection="1">
      <alignment horizontal="center" vertical="top"/>
      <protection/>
    </xf>
    <xf numFmtId="0" fontId="14" fillId="5" borderId="23" xfId="31" applyNumberFormat="1" applyFont="1" applyFill="1" applyBorder="1" applyAlignment="1" applyProtection="1">
      <alignment vertical="top"/>
      <protection/>
    </xf>
    <xf numFmtId="0" fontId="14" fillId="5" borderId="48" xfId="31" applyNumberFormat="1" applyFont="1" applyFill="1" applyBorder="1" applyAlignment="1" applyProtection="1">
      <alignment horizontal="center" vertical="top"/>
      <protection/>
    </xf>
    <xf numFmtId="0" fontId="14" fillId="5" borderId="49" xfId="31" applyNumberFormat="1" applyFont="1" applyFill="1" applyBorder="1" applyAlignment="1" applyProtection="1">
      <alignment vertical="top"/>
      <protection/>
    </xf>
    <xf numFmtId="0" fontId="14" fillId="5" borderId="9" xfId="31" applyNumberFormat="1" applyFont="1" applyFill="1" applyBorder="1" applyAlignment="1" applyProtection="1">
      <alignment vertical="top"/>
      <protection/>
    </xf>
    <xf numFmtId="181" fontId="0" fillId="5" borderId="11" xfId="31" applyNumberFormat="1" applyFont="1" applyFill="1" applyBorder="1" applyAlignment="1" applyProtection="1">
      <alignment vertical="top"/>
      <protection/>
    </xf>
    <xf numFmtId="0" fontId="38" fillId="4" borderId="17" xfId="31" applyNumberFormat="1" applyFont="1" applyFill="1" applyBorder="1" applyAlignment="1" applyProtection="1">
      <alignment horizontal="center" vertical="top"/>
      <protection/>
    </xf>
    <xf numFmtId="0" fontId="38" fillId="4" borderId="51" xfId="31" applyNumberFormat="1" applyFont="1" applyFill="1" applyBorder="1" applyAlignment="1" applyProtection="1">
      <alignment horizontal="center" vertical="top"/>
      <protection/>
    </xf>
    <xf numFmtId="0" fontId="38" fillId="4" borderId="52" xfId="31" applyNumberFormat="1" applyFont="1" applyFill="1" applyBorder="1" applyAlignment="1" applyProtection="1">
      <alignment horizontal="center" vertical="top"/>
      <protection/>
    </xf>
    <xf numFmtId="0" fontId="14" fillId="0" borderId="17" xfId="31" applyNumberFormat="1" applyFont="1" applyFill="1" applyBorder="1" applyAlignment="1" applyProtection="1">
      <alignment horizontal="left" vertical="top"/>
      <protection/>
    </xf>
    <xf numFmtId="0" fontId="14" fillId="0" borderId="50" xfId="31" applyNumberFormat="1" applyFont="1" applyFill="1" applyBorder="1" applyAlignment="1" applyProtection="1">
      <alignment vertical="top"/>
      <protection/>
    </xf>
    <xf numFmtId="0" fontId="14" fillId="0" borderId="51" xfId="31" applyNumberFormat="1" applyFont="1" applyFill="1" applyBorder="1" applyAlignment="1" applyProtection="1">
      <alignment vertical="top"/>
      <protection/>
    </xf>
    <xf numFmtId="0" fontId="0" fillId="0" borderId="52" xfId="31" applyNumberFormat="1" applyFont="1" applyFill="1" applyBorder="1" applyAlignment="1" applyProtection="1">
      <alignment vertical="top"/>
      <protection/>
    </xf>
    <xf numFmtId="0" fontId="14" fillId="0" borderId="18" xfId="31" applyNumberFormat="1" applyFont="1" applyFill="1" applyBorder="1" applyAlignment="1" applyProtection="1">
      <alignment horizontal="left" vertical="top"/>
      <protection/>
    </xf>
    <xf numFmtId="0" fontId="14" fillId="0" borderId="24" xfId="31" applyNumberFormat="1" applyFont="1" applyFill="1" applyBorder="1" applyAlignment="1" applyProtection="1">
      <alignment vertical="top"/>
      <protection/>
    </xf>
    <xf numFmtId="0" fontId="14" fillId="0" borderId="0" xfId="31" applyNumberFormat="1" applyFont="1" applyFill="1" applyBorder="1" applyAlignment="1" applyProtection="1">
      <alignment vertical="top"/>
      <protection/>
    </xf>
    <xf numFmtId="0" fontId="0" fillId="0" borderId="53" xfId="31" applyNumberFormat="1" applyFont="1" applyFill="1" applyBorder="1" applyAlignment="1" applyProtection="1">
      <alignment vertical="top"/>
      <protection/>
    </xf>
    <xf numFmtId="0" fontId="14" fillId="0" borderId="19" xfId="31" applyNumberFormat="1" applyFont="1" applyFill="1" applyBorder="1" applyAlignment="1" applyProtection="1">
      <alignment horizontal="left" vertical="top"/>
      <protection/>
    </xf>
    <xf numFmtId="0" fontId="14" fillId="0" borderId="54" xfId="31" applyNumberFormat="1" applyFont="1" applyFill="1" applyBorder="1" applyAlignment="1" applyProtection="1">
      <alignment vertical="top"/>
      <protection/>
    </xf>
    <xf numFmtId="0" fontId="14" fillId="0" borderId="55" xfId="31" applyNumberFormat="1" applyFont="1" applyFill="1" applyBorder="1" applyAlignment="1" applyProtection="1">
      <alignment vertical="top"/>
      <protection/>
    </xf>
    <xf numFmtId="181" fontId="0" fillId="0" borderId="56" xfId="31" applyNumberFormat="1" applyFont="1" applyFill="1" applyBorder="1" applyAlignment="1" applyProtection="1">
      <alignment vertical="top"/>
      <protection/>
    </xf>
    <xf numFmtId="0" fontId="14" fillId="0" borderId="51" xfId="31" applyNumberFormat="1" applyFont="1" applyFill="1" applyBorder="1" applyAlignment="1" applyProtection="1">
      <alignment horizontal="left" vertical="top" wrapText="1"/>
      <protection/>
    </xf>
    <xf numFmtId="0" fontId="14" fillId="0" borderId="52" xfId="31" applyNumberFormat="1" applyFont="1" applyFill="1" applyBorder="1" applyAlignment="1" applyProtection="1">
      <alignment horizontal="left" vertical="top" wrapText="1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0" fillId="0" borderId="53" xfId="31" applyNumberFormat="1" applyFont="1" applyFill="1" applyBorder="1" applyAlignment="1" applyProtection="1">
      <alignment vertical="top"/>
      <protection/>
    </xf>
    <xf numFmtId="0" fontId="14" fillId="0" borderId="0" xfId="31" applyNumberFormat="1" applyFont="1" applyFill="1" applyBorder="1" applyAlignment="1" applyProtection="1">
      <alignment vertical="top"/>
      <protection/>
    </xf>
    <xf numFmtId="0" fontId="14" fillId="0" borderId="53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horizontal="left" vertical="top"/>
      <protection/>
    </xf>
    <xf numFmtId="0" fontId="0" fillId="0" borderId="53" xfId="31" applyNumberFormat="1" applyFont="1" applyFill="1" applyBorder="1" applyAlignment="1" applyProtection="1">
      <alignment horizontal="left" vertical="top"/>
      <protection/>
    </xf>
    <xf numFmtId="0" fontId="38" fillId="8" borderId="4" xfId="31" applyNumberFormat="1" applyFont="1" applyFill="1" applyBorder="1" applyAlignment="1" applyProtection="1">
      <alignment horizontal="centerContinuous" vertical="top"/>
      <protection/>
    </xf>
    <xf numFmtId="0" fontId="38" fillId="8" borderId="35" xfId="31" applyNumberFormat="1" applyFont="1" applyFill="1" applyBorder="1" applyAlignment="1" applyProtection="1">
      <alignment horizontal="centerContinuous" vertical="top"/>
      <protection/>
    </xf>
    <xf numFmtId="0" fontId="38" fillId="8" borderId="36" xfId="31" applyNumberFormat="1" applyFont="1" applyFill="1" applyBorder="1" applyAlignment="1" applyProtection="1">
      <alignment horizontal="centerContinuous" vertical="top"/>
      <protection/>
    </xf>
    <xf numFmtId="0" fontId="38" fillId="8" borderId="37" xfId="31" applyNumberFormat="1" applyFont="1" applyFill="1" applyBorder="1" applyAlignment="1" applyProtection="1">
      <alignment horizontal="centerContinuous" vertical="top"/>
      <protection/>
    </xf>
    <xf numFmtId="0" fontId="22" fillId="4" borderId="0" xfId="31" applyNumberFormat="1" applyFont="1" applyFill="1" applyBorder="1" applyAlignment="1" applyProtection="1">
      <alignment horizontal="right" vertical="top"/>
      <protection/>
    </xf>
    <xf numFmtId="0" fontId="0" fillId="4" borderId="0" xfId="31" applyNumberFormat="1" applyFont="1" applyFill="1" applyBorder="1" applyAlignment="1" applyProtection="1">
      <alignment vertical="top"/>
      <protection/>
    </xf>
    <xf numFmtId="0" fontId="14" fillId="8" borderId="5" xfId="31" applyNumberFormat="1" applyFont="1" applyFill="1" applyBorder="1" applyAlignment="1" applyProtection="1">
      <alignment horizontal="center" vertical="top"/>
      <protection/>
    </xf>
    <xf numFmtId="0" fontId="14" fillId="8" borderId="13" xfId="31" applyNumberFormat="1" applyFont="1" applyFill="1" applyBorder="1" applyAlignment="1" applyProtection="1">
      <alignment vertical="top"/>
      <protection/>
    </xf>
    <xf numFmtId="0" fontId="14" fillId="8" borderId="2" xfId="31" applyNumberFormat="1" applyFont="1" applyFill="1" applyBorder="1" applyAlignment="1" applyProtection="1">
      <alignment vertical="top"/>
      <protection/>
    </xf>
    <xf numFmtId="0" fontId="0" fillId="8" borderId="10" xfId="31" applyNumberFormat="1" applyFont="1" applyFill="1" applyBorder="1" applyAlignment="1" applyProtection="1">
      <alignment vertical="top"/>
      <protection/>
    </xf>
    <xf numFmtId="0" fontId="14" fillId="8" borderId="44" xfId="31" applyNumberFormat="1" applyFont="1" applyFill="1" applyBorder="1" applyAlignment="1" applyProtection="1">
      <alignment vertical="top"/>
      <protection/>
    </xf>
    <xf numFmtId="0" fontId="14" fillId="8" borderId="9" xfId="31" applyNumberFormat="1" applyFont="1" applyFill="1" applyBorder="1" applyAlignment="1" applyProtection="1">
      <alignment vertical="top"/>
      <protection/>
    </xf>
    <xf numFmtId="181" fontId="0" fillId="8" borderId="11" xfId="31" applyNumberFormat="1" applyFont="1" applyFill="1" applyBorder="1" applyAlignment="1" applyProtection="1">
      <alignment vertical="top"/>
      <protection/>
    </xf>
    <xf numFmtId="0" fontId="38" fillId="2" borderId="35" xfId="31" applyNumberFormat="1" applyFont="1" applyFill="1" applyBorder="1" applyAlignment="1" applyProtection="1">
      <alignment horizontal="center" vertical="top"/>
      <protection/>
    </xf>
    <xf numFmtId="0" fontId="38" fillId="2" borderId="36" xfId="31" applyNumberFormat="1" applyFont="1" applyFill="1" applyBorder="1" applyAlignment="1" applyProtection="1">
      <alignment horizontal="center" vertical="top"/>
      <protection/>
    </xf>
    <xf numFmtId="0" fontId="38" fillId="2" borderId="37" xfId="31" applyNumberFormat="1" applyFont="1" applyFill="1" applyBorder="1" applyAlignment="1" applyProtection="1">
      <alignment horizontal="center" vertical="top"/>
      <protection/>
    </xf>
    <xf numFmtId="0" fontId="14" fillId="2" borderId="13" xfId="31" applyNumberFormat="1" applyFont="1" applyFill="1" applyBorder="1" applyAlignment="1" applyProtection="1">
      <alignment horizontal="center" vertical="top"/>
      <protection/>
    </xf>
    <xf numFmtId="0" fontId="14" fillId="2" borderId="2" xfId="31" applyNumberFormat="1" applyFont="1" applyFill="1" applyBorder="1" applyAlignment="1" applyProtection="1">
      <alignment vertical="top" wrapText="1"/>
      <protection/>
    </xf>
    <xf numFmtId="0" fontId="14" fillId="2" borderId="2" xfId="31" applyNumberFormat="1" applyFont="1" applyFill="1" applyBorder="1" applyAlignment="1" applyProtection="1">
      <alignment vertical="top"/>
      <protection/>
    </xf>
    <xf numFmtId="181" fontId="0" fillId="2" borderId="10" xfId="31" applyNumberFormat="1" applyFont="1" applyFill="1" applyBorder="1" applyAlignment="1" applyProtection="1">
      <alignment vertical="top"/>
      <protection/>
    </xf>
    <xf numFmtId="0" fontId="14" fillId="2" borderId="44" xfId="31" applyNumberFormat="1" applyFont="1" applyFill="1" applyBorder="1" applyAlignment="1" applyProtection="1">
      <alignment horizontal="center" vertical="top"/>
      <protection/>
    </xf>
    <xf numFmtId="0" fontId="14" fillId="2" borderId="9" xfId="31" applyNumberFormat="1" applyFont="1" applyFill="1" applyBorder="1" applyAlignment="1" applyProtection="1">
      <alignment vertical="top"/>
      <protection/>
    </xf>
    <xf numFmtId="181" fontId="0" fillId="2" borderId="11" xfId="31" applyNumberFormat="1" applyFont="1" applyFill="1" applyBorder="1" applyAlignment="1" applyProtection="1">
      <alignment vertical="top"/>
      <protection/>
    </xf>
    <xf numFmtId="0" fontId="38" fillId="4" borderId="35" xfId="31" applyNumberFormat="1" applyFont="1" applyFill="1" applyBorder="1" applyAlignment="1" applyProtection="1">
      <alignment horizontal="centerContinuous" vertical="top"/>
      <protection/>
    </xf>
    <xf numFmtId="0" fontId="14" fillId="4" borderId="35" xfId="31" applyNumberFormat="1" applyFont="1" applyFill="1" applyBorder="1" applyAlignment="1" applyProtection="1">
      <alignment horizontal="centerContinuous" vertical="top"/>
      <protection/>
    </xf>
    <xf numFmtId="0" fontId="14" fillId="4" borderId="36" xfId="31" applyNumberFormat="1" applyFont="1" applyFill="1" applyBorder="1" applyAlignment="1" applyProtection="1">
      <alignment horizontal="centerContinuous" vertical="top"/>
      <protection/>
    </xf>
    <xf numFmtId="0" fontId="14" fillId="4" borderId="37" xfId="31" applyNumberFormat="1" applyFont="1" applyFill="1" applyBorder="1" applyAlignment="1" applyProtection="1">
      <alignment horizontal="centerContinuous" vertical="top"/>
      <protection/>
    </xf>
    <xf numFmtId="0" fontId="14" fillId="5" borderId="42" xfId="31" applyNumberFormat="1" applyFont="1" applyFill="1" applyBorder="1" applyAlignment="1" applyProtection="1">
      <alignment horizontal="center" vertical="top"/>
      <protection/>
    </xf>
    <xf numFmtId="0" fontId="34" fillId="5" borderId="13" xfId="31" applyNumberFormat="1" applyFont="1" applyFill="1" applyBorder="1" applyAlignment="1" applyProtection="1">
      <alignment vertical="top"/>
      <protection/>
    </xf>
    <xf numFmtId="0" fontId="21" fillId="5" borderId="5" xfId="31" applyNumberFormat="1" applyFont="1" applyFill="1" applyBorder="1" applyAlignment="1" applyProtection="1">
      <alignment horizontal="center" vertical="center" wrapText="1"/>
      <protection/>
    </xf>
    <xf numFmtId="0" fontId="21" fillId="5" borderId="43" xfId="31" applyNumberFormat="1" applyFont="1" applyFill="1" applyBorder="1" applyAlignment="1" applyProtection="1">
      <alignment horizontal="center" vertical="center" wrapText="1"/>
      <protection/>
    </xf>
    <xf numFmtId="0" fontId="0" fillId="5" borderId="10" xfId="31" applyNumberFormat="1" applyFont="1" applyFill="1" applyBorder="1" applyAlignment="1" applyProtection="1">
      <alignment vertical="top"/>
      <protection/>
    </xf>
    <xf numFmtId="0" fontId="14" fillId="5" borderId="13" xfId="31" applyNumberFormat="1" applyFont="1" applyFill="1" applyBorder="1" applyAlignment="1" applyProtection="1">
      <alignment vertical="top"/>
      <protection/>
    </xf>
    <xf numFmtId="0" fontId="14" fillId="5" borderId="13" xfId="31" applyNumberFormat="1" applyFont="1" applyFill="1" applyBorder="1" applyAlignment="1" applyProtection="1">
      <alignment vertical="top" wrapText="1"/>
      <protection/>
    </xf>
    <xf numFmtId="0" fontId="14" fillId="5" borderId="44" xfId="31" applyNumberFormat="1" applyFont="1" applyFill="1" applyBorder="1" applyAlignment="1" applyProtection="1">
      <alignment vertical="top" wrapText="1"/>
      <protection/>
    </xf>
    <xf numFmtId="0" fontId="14" fillId="5" borderId="12" xfId="31" applyNumberFormat="1" applyFont="1" applyFill="1" applyBorder="1" applyAlignment="1" applyProtection="1">
      <alignment horizontal="center" vertical="top"/>
      <protection/>
    </xf>
    <xf numFmtId="0" fontId="34" fillId="5" borderId="6" xfId="31" applyNumberFormat="1" applyFont="1" applyFill="1" applyBorder="1" applyAlignment="1" applyProtection="1">
      <alignment vertical="top"/>
      <protection/>
    </xf>
    <xf numFmtId="0" fontId="21" fillId="5" borderId="75" xfId="31" applyNumberFormat="1" applyFont="1" applyFill="1" applyBorder="1" applyAlignment="1" applyProtection="1">
      <alignment horizontal="center" vertical="center" wrapText="1"/>
      <protection/>
    </xf>
    <xf numFmtId="0" fontId="21" fillId="5" borderId="37" xfId="31" applyNumberFormat="1" applyFont="1" applyFill="1" applyBorder="1" applyAlignment="1" applyProtection="1">
      <alignment horizontal="center" vertical="center" wrapText="1"/>
      <protection/>
    </xf>
    <xf numFmtId="0" fontId="14" fillId="5" borderId="44" xfId="31" applyNumberFormat="1" applyFont="1" applyFill="1" applyBorder="1" applyAlignment="1" applyProtection="1">
      <alignment horizontal="center" vertical="top"/>
      <protection/>
    </xf>
    <xf numFmtId="0" fontId="14" fillId="5" borderId="9" xfId="31" applyNumberFormat="1" applyFont="1" applyFill="1" applyBorder="1" applyAlignment="1" applyProtection="1">
      <alignment vertical="top" wrapText="1"/>
      <protection/>
    </xf>
    <xf numFmtId="4" fontId="21" fillId="5" borderId="75" xfId="31" applyNumberFormat="1" applyFont="1" applyFill="1" applyBorder="1" applyAlignment="1" applyProtection="1">
      <alignment horizontal="center" vertical="center" wrapText="1"/>
      <protection/>
    </xf>
    <xf numFmtId="4" fontId="21" fillId="5" borderId="37" xfId="31" applyNumberFormat="1" applyFont="1" applyFill="1" applyBorder="1" applyAlignment="1" applyProtection="1">
      <alignment horizontal="center" vertical="center" wrapText="1"/>
      <protection/>
    </xf>
    <xf numFmtId="0" fontId="14" fillId="8" borderId="12" xfId="31" applyNumberFormat="1" applyFont="1" applyFill="1" applyBorder="1" applyAlignment="1" applyProtection="1">
      <alignment horizontal="center" vertical="top"/>
      <protection/>
    </xf>
    <xf numFmtId="0" fontId="14" fillId="8" borderId="6" xfId="31" applyNumberFormat="1" applyFont="1" applyFill="1" applyBorder="1" applyAlignment="1" applyProtection="1">
      <alignment vertical="top"/>
      <protection/>
    </xf>
    <xf numFmtId="0" fontId="0" fillId="8" borderId="7" xfId="31" applyNumberFormat="1" applyFont="1" applyFill="1" applyBorder="1" applyAlignment="1" applyProtection="1">
      <alignment vertical="top"/>
      <protection/>
    </xf>
    <xf numFmtId="0" fontId="14" fillId="8" borderId="13" xfId="31" applyNumberFormat="1" applyFont="1" applyFill="1" applyBorder="1" applyAlignment="1" applyProtection="1">
      <alignment horizontal="center" vertical="top"/>
      <protection/>
    </xf>
    <xf numFmtId="0" fontId="14" fillId="8" borderId="44" xfId="31" applyNumberFormat="1" applyFont="1" applyFill="1" applyBorder="1" applyAlignment="1" applyProtection="1">
      <alignment horizontal="center" vertical="top"/>
      <protection/>
    </xf>
    <xf numFmtId="0" fontId="38" fillId="10" borderId="35" xfId="31" applyNumberFormat="1" applyFont="1" applyFill="1" applyBorder="1" applyAlignment="1" applyProtection="1">
      <alignment horizontal="centerContinuous" vertical="top"/>
      <protection/>
    </xf>
    <xf numFmtId="0" fontId="38" fillId="10" borderId="36" xfId="31" applyNumberFormat="1" applyFont="1" applyFill="1" applyBorder="1" applyAlignment="1" applyProtection="1">
      <alignment horizontal="centerContinuous" vertical="top"/>
      <protection/>
    </xf>
    <xf numFmtId="0" fontId="38" fillId="10" borderId="37" xfId="31" applyNumberFormat="1" applyFont="1" applyFill="1" applyBorder="1" applyAlignment="1" applyProtection="1">
      <alignment horizontal="centerContinuous" vertical="top"/>
      <protection/>
    </xf>
    <xf numFmtId="0" fontId="14" fillId="10" borderId="13" xfId="31" applyNumberFormat="1" applyFont="1" applyFill="1" applyBorder="1" applyAlignment="1" applyProtection="1">
      <alignment horizontal="center" vertical="top"/>
      <protection/>
    </xf>
    <xf numFmtId="0" fontId="14" fillId="10" borderId="2" xfId="31" applyNumberFormat="1" applyFont="1" applyFill="1" applyBorder="1" applyAlignment="1" applyProtection="1">
      <alignment vertical="top"/>
      <protection/>
    </xf>
    <xf numFmtId="0" fontId="39" fillId="10" borderId="2" xfId="31" applyNumberFormat="1" applyFont="1" applyFill="1" applyBorder="1" applyAlignment="1" applyProtection="1">
      <alignment vertical="top"/>
      <protection/>
    </xf>
    <xf numFmtId="0" fontId="0" fillId="10" borderId="10" xfId="31" applyNumberFormat="1" applyFont="1" applyFill="1" applyBorder="1" applyAlignment="1" applyProtection="1">
      <alignment vertical="top"/>
      <protection/>
    </xf>
    <xf numFmtId="0" fontId="14" fillId="10" borderId="44" xfId="31" applyNumberFormat="1" applyFont="1" applyFill="1" applyBorder="1" applyAlignment="1" applyProtection="1">
      <alignment horizontal="center" vertical="top"/>
      <protection/>
    </xf>
    <xf numFmtId="0" fontId="14" fillId="10" borderId="9" xfId="31" applyNumberFormat="1" applyFont="1" applyFill="1" applyBorder="1" applyAlignment="1" applyProtection="1">
      <alignment vertical="top" wrapText="1"/>
      <protection/>
    </xf>
    <xf numFmtId="0" fontId="39" fillId="10" borderId="9" xfId="31" applyNumberFormat="1" applyFont="1" applyFill="1" applyBorder="1" applyAlignment="1" applyProtection="1">
      <alignment vertical="top"/>
      <protection/>
    </xf>
    <xf numFmtId="181" fontId="0" fillId="10" borderId="11" xfId="31" applyNumberFormat="1" applyFont="1" applyFill="1" applyBorder="1" applyAlignment="1" applyProtection="1">
      <alignment vertical="top"/>
      <protection/>
    </xf>
  </cellXfs>
  <cellStyles count="23">
    <cellStyle name="Normal" xfId="0"/>
    <cellStyle name="S0" xfId="15"/>
    <cellStyle name="S1" xfId="16"/>
    <cellStyle name="S10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Hyperlink" xfId="26"/>
    <cellStyle name="Currency" xfId="27"/>
    <cellStyle name="Currency [0]" xfId="28"/>
    <cellStyle name="Обычный 2" xfId="29"/>
    <cellStyle name="Обычный_ВСЕ" xfId="30"/>
    <cellStyle name="Обычный_ВСЕ_2017" xfId="31"/>
    <cellStyle name="Followed Hyperlink" xfId="32"/>
    <cellStyle name="Percent" xfId="33"/>
    <cellStyle name="ТЕКСТ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86;&#1082;&#1090;&#1077;&#1074;&#1040;&#1057;\Desktop\&#1040;&#1085;&#1090;&#1086;&#1085;\&#1054;&#1090;&#1095;&#1077;&#1090;&#1099;%20&#1087;&#1086;%20&#1076;&#1086;&#1084;&#1072;&#1084;_2017\&#1042;&#1057;&#1045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отчета"/>
      <sheetName val="Итог2017"/>
      <sheetName val="Итоги2017"/>
      <sheetName val="конкурс"/>
      <sheetName val="Ремонты"/>
      <sheetName val="Лист 2.6"/>
      <sheetName val="Лист 2.6 (кон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D10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61" customWidth="1"/>
    <col min="2" max="2" width="62.421875" style="61" customWidth="1"/>
    <col min="3" max="3" width="10.57421875" style="61" customWidth="1"/>
    <col min="4" max="4" width="32.421875" style="61" customWidth="1"/>
    <col min="5" max="16384" width="9.140625" style="61" customWidth="1"/>
  </cols>
  <sheetData>
    <row r="1" ht="15.75">
      <c r="A1" s="143" t="s">
        <v>80</v>
      </c>
    </row>
    <row r="2" ht="15.75">
      <c r="A2" s="143" t="s">
        <v>81</v>
      </c>
    </row>
    <row r="3" ht="15.75">
      <c r="A3" s="143" t="s">
        <v>82</v>
      </c>
    </row>
    <row r="5" ht="15.75">
      <c r="A5" s="143" t="s">
        <v>83</v>
      </c>
    </row>
    <row r="7" spans="1:4" ht="31.5">
      <c r="A7" s="144" t="s">
        <v>946</v>
      </c>
      <c r="B7" s="145" t="s">
        <v>84</v>
      </c>
      <c r="C7" s="145" t="s">
        <v>85</v>
      </c>
      <c r="D7" s="145" t="s">
        <v>86</v>
      </c>
    </row>
    <row r="8" spans="1:4" ht="15.75">
      <c r="A8" s="146" t="s">
        <v>817</v>
      </c>
      <c r="B8" s="146" t="s">
        <v>87</v>
      </c>
      <c r="C8" s="145" t="s">
        <v>88</v>
      </c>
      <c r="D8" s="147"/>
    </row>
    <row r="9" spans="1:4" ht="13.5">
      <c r="A9" s="148" t="s">
        <v>89</v>
      </c>
      <c r="B9" s="149"/>
      <c r="C9" s="149"/>
      <c r="D9" s="150"/>
    </row>
    <row r="10" spans="1:4" ht="27">
      <c r="A10" s="151" t="s">
        <v>823</v>
      </c>
      <c r="B10" s="152" t="s">
        <v>90</v>
      </c>
      <c r="C10" s="145" t="s">
        <v>88</v>
      </c>
      <c r="D10" s="147" t="str">
        <f>ХарактеристДома!B3</f>
        <v>Протокол ОСС  14.04.2008 г.</v>
      </c>
    </row>
    <row r="11" spans="1:4" ht="15.75">
      <c r="A11" s="151" t="s">
        <v>888</v>
      </c>
      <c r="B11" s="146" t="s">
        <v>91</v>
      </c>
      <c r="C11" s="145" t="s">
        <v>88</v>
      </c>
      <c r="D11" s="147"/>
    </row>
    <row r="12" spans="1:4" ht="12.75">
      <c r="A12" s="153" t="s">
        <v>92</v>
      </c>
      <c r="B12" s="154"/>
      <c r="C12" s="154"/>
      <c r="D12" s="155"/>
    </row>
    <row r="13" spans="1:4" ht="15.75">
      <c r="A13" s="151" t="s">
        <v>891</v>
      </c>
      <c r="B13" s="156" t="s">
        <v>93</v>
      </c>
      <c r="C13" s="157" t="s">
        <v>88</v>
      </c>
      <c r="D13" s="147" t="s">
        <v>738</v>
      </c>
    </row>
    <row r="14" spans="1:4" ht="12.75">
      <c r="A14" s="153" t="s">
        <v>94</v>
      </c>
      <c r="B14" s="154"/>
      <c r="C14" s="154"/>
      <c r="D14" s="155"/>
    </row>
    <row r="15" spans="1:4" ht="15.75">
      <c r="A15" s="151" t="s">
        <v>95</v>
      </c>
      <c r="B15" s="146" t="s">
        <v>563</v>
      </c>
      <c r="C15" s="145" t="s">
        <v>88</v>
      </c>
      <c r="D15" s="147" t="str">
        <f>ХарактеристДома!F5</f>
        <v>ул. Гоголя, д. 101</v>
      </c>
    </row>
    <row r="16" spans="1:4" ht="15.75">
      <c r="A16" s="151" t="s">
        <v>96</v>
      </c>
      <c r="B16" s="146" t="s">
        <v>97</v>
      </c>
      <c r="C16" s="145" t="s">
        <v>88</v>
      </c>
      <c r="D16" s="147">
        <f>+ХарактеристДома!F25</f>
        <v>1963</v>
      </c>
    </row>
    <row r="17" spans="1:4" ht="15.75">
      <c r="A17" s="151" t="s">
        <v>98</v>
      </c>
      <c r="B17" s="146" t="s">
        <v>99</v>
      </c>
      <c r="C17" s="145" t="s">
        <v>88</v>
      </c>
      <c r="D17" s="147" t="str">
        <f>+ХарактеристДома!F11</f>
        <v>отсутствует</v>
      </c>
    </row>
    <row r="18" spans="1:4" ht="15.75">
      <c r="A18" s="151" t="s">
        <v>100</v>
      </c>
      <c r="B18" s="146" t="s">
        <v>101</v>
      </c>
      <c r="C18" s="145" t="s">
        <v>88</v>
      </c>
      <c r="D18" s="147" t="str">
        <f>+ХарактеристДома!F12</f>
        <v>многоквартирный дом</v>
      </c>
    </row>
    <row r="19" spans="1:4" ht="15.75">
      <c r="A19" s="151" t="s">
        <v>102</v>
      </c>
      <c r="B19" s="146" t="s">
        <v>103</v>
      </c>
      <c r="C19" s="145" t="s">
        <v>88</v>
      </c>
      <c r="D19" s="147"/>
    </row>
    <row r="20" spans="1:4" ht="13.5">
      <c r="A20" s="151" t="s">
        <v>104</v>
      </c>
      <c r="B20" s="146" t="s">
        <v>105</v>
      </c>
      <c r="C20" s="146" t="s">
        <v>582</v>
      </c>
      <c r="D20" s="147">
        <f>+ХарактеристДома!F23</f>
        <v>5</v>
      </c>
    </row>
    <row r="21" spans="1:4" ht="13.5">
      <c r="A21" s="151" t="s">
        <v>106</v>
      </c>
      <c r="B21" s="146" t="s">
        <v>107</v>
      </c>
      <c r="C21" s="146" t="s">
        <v>582</v>
      </c>
      <c r="D21" s="147">
        <f>+ХарактеристДома!F23</f>
        <v>5</v>
      </c>
    </row>
    <row r="22" spans="1:4" ht="13.5">
      <c r="A22" s="151" t="s">
        <v>108</v>
      </c>
      <c r="B22" s="146" t="s">
        <v>109</v>
      </c>
      <c r="C22" s="146" t="s">
        <v>582</v>
      </c>
      <c r="D22" s="147">
        <f>+ХарактеристДома!F24</f>
        <v>4</v>
      </c>
    </row>
    <row r="23" spans="1:4" ht="13.5">
      <c r="A23" s="151" t="s">
        <v>110</v>
      </c>
      <c r="B23" s="146" t="s">
        <v>111</v>
      </c>
      <c r="C23" s="146" t="s">
        <v>582</v>
      </c>
      <c r="D23" s="147">
        <f>+ХарактеристДома!F83</f>
        <v>0</v>
      </c>
    </row>
    <row r="24" spans="1:4" ht="13.5">
      <c r="A24" s="151" t="s">
        <v>112</v>
      </c>
      <c r="B24" s="146" t="s">
        <v>113</v>
      </c>
      <c r="C24" s="146" t="s">
        <v>88</v>
      </c>
      <c r="D24" s="147"/>
    </row>
    <row r="25" spans="1:4" ht="13.5">
      <c r="A25" s="151" t="s">
        <v>114</v>
      </c>
      <c r="B25" s="146" t="s">
        <v>115</v>
      </c>
      <c r="C25" s="146" t="s">
        <v>582</v>
      </c>
      <c r="D25" s="147">
        <f>+ХарактеристДома!F13</f>
        <v>76</v>
      </c>
    </row>
    <row r="26" spans="1:4" ht="13.5">
      <c r="A26" s="151" t="s">
        <v>116</v>
      </c>
      <c r="B26" s="146" t="s">
        <v>117</v>
      </c>
      <c r="C26" s="146" t="s">
        <v>582</v>
      </c>
      <c r="D26" s="147">
        <v>0</v>
      </c>
    </row>
    <row r="27" spans="1:4" ht="13.5">
      <c r="A27" s="151" t="s">
        <v>118</v>
      </c>
      <c r="B27" s="146" t="s">
        <v>119</v>
      </c>
      <c r="C27" s="146" t="s">
        <v>120</v>
      </c>
      <c r="D27" s="147"/>
    </row>
    <row r="28" spans="1:4" ht="13.5">
      <c r="A28" s="151" t="s">
        <v>121</v>
      </c>
      <c r="B28" s="146" t="s">
        <v>122</v>
      </c>
      <c r="C28" s="146" t="s">
        <v>120</v>
      </c>
      <c r="D28" s="147">
        <f>+ХарактеристДома!F17</f>
        <v>2993.9</v>
      </c>
    </row>
    <row r="29" spans="1:4" ht="13.5">
      <c r="A29" s="151" t="s">
        <v>123</v>
      </c>
      <c r="B29" s="146" t="s">
        <v>124</v>
      </c>
      <c r="C29" s="146" t="s">
        <v>120</v>
      </c>
      <c r="D29" s="147">
        <f>+ХарактеристДома!F22</f>
        <v>147.2</v>
      </c>
    </row>
    <row r="30" spans="1:4" ht="27">
      <c r="A30" s="151" t="s">
        <v>125</v>
      </c>
      <c r="B30" s="152" t="s">
        <v>126</v>
      </c>
      <c r="C30" s="146" t="s">
        <v>120</v>
      </c>
      <c r="D30" s="147">
        <f>+ХарактеристДома!F21</f>
        <v>237.6</v>
      </c>
    </row>
    <row r="31" spans="1:4" ht="13.5">
      <c r="A31" s="151" t="s">
        <v>127</v>
      </c>
      <c r="B31" s="146" t="s">
        <v>128</v>
      </c>
      <c r="C31" s="146" t="s">
        <v>88</v>
      </c>
      <c r="D31" s="147" t="str">
        <f>+ХарактеристДома!F10</f>
        <v>35:24:0305007:61</v>
      </c>
    </row>
    <row r="32" spans="1:4" ht="27">
      <c r="A32" s="151" t="s">
        <v>129</v>
      </c>
      <c r="B32" s="152" t="s">
        <v>130</v>
      </c>
      <c r="C32" s="146" t="s">
        <v>120</v>
      </c>
      <c r="D32" s="147">
        <f>+ХарактеристДома!G10</f>
        <v>2892</v>
      </c>
    </row>
    <row r="33" spans="1:4" ht="13.5">
      <c r="A33" s="151" t="s">
        <v>131</v>
      </c>
      <c r="B33" s="146" t="s">
        <v>132</v>
      </c>
      <c r="C33" s="146" t="s">
        <v>120</v>
      </c>
      <c r="D33" s="147">
        <v>0</v>
      </c>
    </row>
    <row r="34" spans="1:4" ht="15.75">
      <c r="A34" s="151" t="s">
        <v>133</v>
      </c>
      <c r="B34" s="146" t="s">
        <v>134</v>
      </c>
      <c r="C34" s="145" t="s">
        <v>88</v>
      </c>
      <c r="D34" s="147"/>
    </row>
    <row r="35" spans="1:4" ht="15.75">
      <c r="A35" s="151" t="s">
        <v>135</v>
      </c>
      <c r="B35" s="146" t="s">
        <v>136</v>
      </c>
      <c r="C35" s="145" t="s">
        <v>88</v>
      </c>
      <c r="D35" s="147"/>
    </row>
    <row r="36" spans="1:4" ht="15.75">
      <c r="A36" s="151" t="s">
        <v>137</v>
      </c>
      <c r="B36" s="146" t="s">
        <v>138</v>
      </c>
      <c r="C36" s="145" t="s">
        <v>88</v>
      </c>
      <c r="D36" s="147"/>
    </row>
    <row r="37" spans="1:4" ht="15.75">
      <c r="A37" s="151" t="s">
        <v>139</v>
      </c>
      <c r="B37" s="146" t="s">
        <v>140</v>
      </c>
      <c r="C37" s="145" t="s">
        <v>88</v>
      </c>
      <c r="D37" s="147" t="str">
        <f>+ХарактеристДома!F93</f>
        <v>не присвоен</v>
      </c>
    </row>
    <row r="38" spans="1:4" ht="15.75">
      <c r="A38" s="151" t="s">
        <v>141</v>
      </c>
      <c r="B38" s="146" t="s">
        <v>142</v>
      </c>
      <c r="C38" s="145" t="s">
        <v>88</v>
      </c>
      <c r="D38" s="147"/>
    </row>
    <row r="39" spans="1:4" ht="12.75">
      <c r="A39" s="153" t="s">
        <v>143</v>
      </c>
      <c r="B39" s="154"/>
      <c r="C39" s="154"/>
      <c r="D39" s="155"/>
    </row>
    <row r="40" spans="1:4" ht="15.75">
      <c r="A40" s="151" t="s">
        <v>144</v>
      </c>
      <c r="B40" s="146" t="s">
        <v>145</v>
      </c>
      <c r="C40" s="145" t="s">
        <v>88</v>
      </c>
      <c r="D40" s="147">
        <v>0</v>
      </c>
    </row>
    <row r="41" spans="1:4" ht="15.75">
      <c r="A41" s="151" t="s">
        <v>146</v>
      </c>
      <c r="B41" s="146" t="s">
        <v>147</v>
      </c>
      <c r="C41" s="145" t="s">
        <v>88</v>
      </c>
      <c r="D41" s="147">
        <v>0</v>
      </c>
    </row>
    <row r="42" spans="1:4" ht="15.75">
      <c r="A42" s="151" t="s">
        <v>148</v>
      </c>
      <c r="B42" s="146" t="s">
        <v>149</v>
      </c>
      <c r="C42" s="145" t="s">
        <v>88</v>
      </c>
      <c r="D42" s="147"/>
    </row>
    <row r="46" spans="1:4" ht="14.25">
      <c r="A46" s="158" t="s">
        <v>150</v>
      </c>
      <c r="B46" s="159"/>
      <c r="C46" s="159"/>
      <c r="D46" s="159"/>
    </row>
    <row r="47" spans="1:4" ht="14.25">
      <c r="A47" s="158" t="s">
        <v>151</v>
      </c>
      <c r="B47" s="159"/>
      <c r="C47" s="159"/>
      <c r="D47" s="159"/>
    </row>
    <row r="48" spans="1:4" ht="14.25">
      <c r="A48" s="158" t="s">
        <v>152</v>
      </c>
      <c r="B48" s="159"/>
      <c r="C48" s="159"/>
      <c r="D48" s="159"/>
    </row>
    <row r="50" spans="1:4" ht="31.5">
      <c r="A50" s="144" t="s">
        <v>946</v>
      </c>
      <c r="B50" s="145" t="s">
        <v>84</v>
      </c>
      <c r="C50" s="145" t="s">
        <v>153</v>
      </c>
      <c r="D50" s="145" t="s">
        <v>86</v>
      </c>
    </row>
    <row r="51" spans="1:4" ht="15.75">
      <c r="A51" s="151" t="s">
        <v>817</v>
      </c>
      <c r="B51" s="151" t="s">
        <v>87</v>
      </c>
      <c r="C51" s="145" t="s">
        <v>88</v>
      </c>
      <c r="D51" s="147"/>
    </row>
    <row r="52" spans="1:4" ht="12.75">
      <c r="A52" s="153" t="s">
        <v>154</v>
      </c>
      <c r="B52" s="160"/>
      <c r="C52" s="154"/>
      <c r="D52" s="155"/>
    </row>
    <row r="53" spans="1:4" ht="15.75">
      <c r="A53" s="151" t="s">
        <v>823</v>
      </c>
      <c r="B53" s="151" t="s">
        <v>155</v>
      </c>
      <c r="C53" s="145" t="s">
        <v>88</v>
      </c>
      <c r="D53" s="147" t="s">
        <v>735</v>
      </c>
    </row>
    <row r="54" spans="1:4" ht="12.75">
      <c r="A54" s="153" t="s">
        <v>156</v>
      </c>
      <c r="B54" s="154"/>
      <c r="C54" s="154"/>
      <c r="D54" s="155"/>
    </row>
    <row r="55" spans="1:4" ht="15.75">
      <c r="A55" s="151" t="s">
        <v>888</v>
      </c>
      <c r="B55" s="151" t="s">
        <v>157</v>
      </c>
      <c r="C55" s="145" t="s">
        <v>88</v>
      </c>
      <c r="D55" s="147" t="s">
        <v>158</v>
      </c>
    </row>
    <row r="56" spans="1:4" ht="15.75">
      <c r="A56" s="151" t="s">
        <v>891</v>
      </c>
      <c r="B56" s="151" t="s">
        <v>159</v>
      </c>
      <c r="C56" s="145" t="s">
        <v>88</v>
      </c>
      <c r="D56" s="147" t="str">
        <f>+ХарактеристДома!F33</f>
        <v>кирпичные (в том числе монолит)</v>
      </c>
    </row>
    <row r="57" spans="1:4" ht="12.75">
      <c r="A57" s="153" t="s">
        <v>160</v>
      </c>
      <c r="B57" s="154"/>
      <c r="C57" s="154"/>
      <c r="D57" s="155"/>
    </row>
    <row r="58" spans="1:4" ht="15.75">
      <c r="A58" s="151" t="s">
        <v>95</v>
      </c>
      <c r="B58" s="151" t="s">
        <v>161</v>
      </c>
      <c r="C58" s="145" t="s">
        <v>88</v>
      </c>
      <c r="D58" s="77" t="s">
        <v>734</v>
      </c>
    </row>
    <row r="59" spans="1:4" ht="12.75">
      <c r="A59" s="153" t="s">
        <v>162</v>
      </c>
      <c r="B59" s="154"/>
      <c r="C59" s="154"/>
      <c r="D59" s="155"/>
    </row>
    <row r="60" spans="1:4" ht="15.75">
      <c r="A60" s="151" t="s">
        <v>96</v>
      </c>
      <c r="B60" s="151" t="s">
        <v>163</v>
      </c>
      <c r="C60" s="145" t="s">
        <v>88</v>
      </c>
      <c r="D60" s="81" t="s">
        <v>736</v>
      </c>
    </row>
    <row r="61" spans="1:4" ht="15.75">
      <c r="A61" s="151" t="s">
        <v>98</v>
      </c>
      <c r="B61" s="151" t="s">
        <v>164</v>
      </c>
      <c r="C61" s="145" t="s">
        <v>88</v>
      </c>
      <c r="D61" s="147" t="s">
        <v>737</v>
      </c>
    </row>
    <row r="62" spans="1:4" ht="12.75">
      <c r="A62" s="153" t="s">
        <v>997</v>
      </c>
      <c r="B62" s="154"/>
      <c r="C62" s="154"/>
      <c r="D62" s="155"/>
    </row>
    <row r="63" spans="1:4" ht="12.75">
      <c r="A63" s="151" t="s">
        <v>100</v>
      </c>
      <c r="B63" s="151" t="s">
        <v>165</v>
      </c>
      <c r="C63" s="151" t="s">
        <v>120</v>
      </c>
      <c r="D63" s="147">
        <f>+ХарактеристДома!F59</f>
        <v>530.5</v>
      </c>
    </row>
    <row r="64" spans="1:4" ht="12.75">
      <c r="A64" s="153" t="s">
        <v>166</v>
      </c>
      <c r="B64" s="154"/>
      <c r="C64" s="154"/>
      <c r="D64" s="155"/>
    </row>
    <row r="65" spans="1:4" ht="15.75">
      <c r="A65" s="151" t="s">
        <v>102</v>
      </c>
      <c r="B65" s="151" t="s">
        <v>167</v>
      </c>
      <c r="C65" s="145" t="s">
        <v>88</v>
      </c>
      <c r="D65" s="147"/>
    </row>
    <row r="66" spans="1:4" ht="12.75">
      <c r="A66" s="151" t="s">
        <v>104</v>
      </c>
      <c r="B66" s="151" t="s">
        <v>168</v>
      </c>
      <c r="C66" s="151" t="s">
        <v>582</v>
      </c>
      <c r="D66" s="147">
        <v>0</v>
      </c>
    </row>
    <row r="67" spans="1:4" ht="12.75">
      <c r="A67" s="153" t="s">
        <v>169</v>
      </c>
      <c r="B67" s="154"/>
      <c r="C67" s="154"/>
      <c r="D67" s="155"/>
    </row>
    <row r="68" spans="1:4" ht="12.75">
      <c r="A68" s="151" t="s">
        <v>170</v>
      </c>
      <c r="B68" s="151" t="s">
        <v>171</v>
      </c>
      <c r="C68" s="151" t="s">
        <v>88</v>
      </c>
      <c r="D68" s="147"/>
    </row>
    <row r="69" spans="1:4" ht="12.75">
      <c r="A69" s="151" t="s">
        <v>108</v>
      </c>
      <c r="B69" s="151" t="s">
        <v>172</v>
      </c>
      <c r="C69" s="151" t="s">
        <v>88</v>
      </c>
      <c r="D69" s="147"/>
    </row>
    <row r="70" spans="1:4" ht="12.75">
      <c r="A70" s="151" t="s">
        <v>110</v>
      </c>
      <c r="B70" s="151" t="s">
        <v>173</v>
      </c>
      <c r="C70" s="151" t="s">
        <v>88</v>
      </c>
      <c r="D70" s="147"/>
    </row>
    <row r="71" spans="1:4" ht="13.5" thickBot="1">
      <c r="A71" s="153" t="s">
        <v>936</v>
      </c>
      <c r="B71" s="154"/>
      <c r="C71" s="154"/>
      <c r="D71" s="155"/>
    </row>
    <row r="72" spans="1:4" ht="12.75">
      <c r="A72" s="151" t="s">
        <v>112</v>
      </c>
      <c r="B72" s="151" t="s">
        <v>937</v>
      </c>
      <c r="C72" s="151" t="s">
        <v>88</v>
      </c>
      <c r="D72" s="86" t="s">
        <v>938</v>
      </c>
    </row>
    <row r="73" spans="1:4" ht="12.75">
      <c r="A73" s="151" t="s">
        <v>114</v>
      </c>
      <c r="B73" s="151" t="s">
        <v>939</v>
      </c>
      <c r="C73" s="151" t="s">
        <v>88</v>
      </c>
      <c r="D73" s="87" t="s">
        <v>940</v>
      </c>
    </row>
    <row r="74" spans="1:4" ht="12.75">
      <c r="A74" s="151" t="s">
        <v>116</v>
      </c>
      <c r="B74" s="151" t="s">
        <v>941</v>
      </c>
      <c r="C74" s="151" t="s">
        <v>88</v>
      </c>
      <c r="D74" s="87" t="s">
        <v>942</v>
      </c>
    </row>
    <row r="75" spans="1:4" ht="12.75">
      <c r="A75" s="151" t="s">
        <v>118</v>
      </c>
      <c r="B75" s="151" t="s">
        <v>30</v>
      </c>
      <c r="C75" s="151" t="s">
        <v>88</v>
      </c>
      <c r="D75" s="87" t="s">
        <v>39</v>
      </c>
    </row>
    <row r="76" spans="1:4" ht="12.75">
      <c r="A76" s="151" t="s">
        <v>121</v>
      </c>
      <c r="B76" s="151" t="s">
        <v>943</v>
      </c>
      <c r="C76" s="151" t="s">
        <v>88</v>
      </c>
      <c r="D76" s="88">
        <v>40562</v>
      </c>
    </row>
    <row r="77" spans="1:4" ht="13.5" thickBot="1">
      <c r="A77" s="151" t="s">
        <v>123</v>
      </c>
      <c r="B77" s="151" t="s">
        <v>944</v>
      </c>
      <c r="C77" s="151" t="s">
        <v>88</v>
      </c>
      <c r="D77" s="89"/>
    </row>
    <row r="78" spans="1:4" ht="12.75">
      <c r="A78" s="151" t="s">
        <v>112</v>
      </c>
      <c r="B78" s="151" t="s">
        <v>937</v>
      </c>
      <c r="C78" s="151" t="s">
        <v>88</v>
      </c>
      <c r="D78" s="86" t="s">
        <v>527</v>
      </c>
    </row>
    <row r="79" spans="1:4" ht="12.75">
      <c r="A79" s="151" t="s">
        <v>114</v>
      </c>
      <c r="B79" s="151" t="s">
        <v>939</v>
      </c>
      <c r="C79" s="151" t="s">
        <v>88</v>
      </c>
      <c r="D79" s="87" t="s">
        <v>940</v>
      </c>
    </row>
    <row r="80" spans="1:4" ht="12.75">
      <c r="A80" s="151" t="s">
        <v>116</v>
      </c>
      <c r="B80" s="151" t="s">
        <v>941</v>
      </c>
      <c r="C80" s="151" t="s">
        <v>88</v>
      </c>
      <c r="D80" s="87" t="s">
        <v>945</v>
      </c>
    </row>
    <row r="81" spans="1:4" ht="12.75">
      <c r="A81" s="151" t="s">
        <v>118</v>
      </c>
      <c r="B81" s="151" t="s">
        <v>30</v>
      </c>
      <c r="C81" s="151" t="s">
        <v>88</v>
      </c>
      <c r="D81" s="87" t="s">
        <v>501</v>
      </c>
    </row>
    <row r="82" spans="1:4" ht="12.75">
      <c r="A82" s="151" t="s">
        <v>121</v>
      </c>
      <c r="B82" s="151" t="s">
        <v>943</v>
      </c>
      <c r="C82" s="151" t="s">
        <v>88</v>
      </c>
      <c r="D82" s="88">
        <v>40940</v>
      </c>
    </row>
    <row r="83" spans="1:4" ht="13.5" thickBot="1">
      <c r="A83" s="151" t="s">
        <v>123</v>
      </c>
      <c r="B83" s="151" t="s">
        <v>944</v>
      </c>
      <c r="C83" s="151" t="s">
        <v>88</v>
      </c>
      <c r="D83" s="89"/>
    </row>
    <row r="84" spans="1:4" ht="12.75">
      <c r="A84" s="153" t="s">
        <v>174</v>
      </c>
      <c r="B84" s="154"/>
      <c r="C84" s="154"/>
      <c r="D84" s="155"/>
    </row>
    <row r="85" spans="1:4" ht="12.75">
      <c r="A85" s="151" t="s">
        <v>125</v>
      </c>
      <c r="B85" s="151" t="s">
        <v>175</v>
      </c>
      <c r="C85" s="151" t="s">
        <v>88</v>
      </c>
      <c r="D85" s="147" t="str">
        <f>+ХарактеристДома!F76</f>
        <v>централизованная</v>
      </c>
    </row>
    <row r="86" spans="1:4" ht="12.75">
      <c r="A86" s="151" t="s">
        <v>127</v>
      </c>
      <c r="B86" s="151" t="s">
        <v>176</v>
      </c>
      <c r="C86" s="151" t="s">
        <v>582</v>
      </c>
      <c r="D86" s="147"/>
    </row>
    <row r="87" spans="1:4" ht="12.75">
      <c r="A87" s="153" t="s">
        <v>177</v>
      </c>
      <c r="B87" s="154"/>
      <c r="C87" s="154"/>
      <c r="D87" s="155"/>
    </row>
    <row r="88" spans="1:4" ht="12.75">
      <c r="A88" s="151" t="s">
        <v>129</v>
      </c>
      <c r="B88" s="151" t="s">
        <v>178</v>
      </c>
      <c r="C88" s="151" t="s">
        <v>88</v>
      </c>
      <c r="D88" s="147" t="str">
        <f>+ХарактеристДома!F63</f>
        <v>централизованная</v>
      </c>
    </row>
    <row r="89" spans="1:4" ht="12.75">
      <c r="A89" s="153" t="s">
        <v>179</v>
      </c>
      <c r="B89" s="154"/>
      <c r="C89" s="154"/>
      <c r="D89" s="155"/>
    </row>
    <row r="90" spans="1:4" ht="12.75">
      <c r="A90" s="151" t="s">
        <v>131</v>
      </c>
      <c r="B90" s="151" t="s">
        <v>180</v>
      </c>
      <c r="C90" s="151" t="s">
        <v>88</v>
      </c>
      <c r="D90" s="147" t="str">
        <f>+ХарактеристДома!F67</f>
        <v>централизованная</v>
      </c>
    </row>
    <row r="91" spans="1:4" ht="12.75">
      <c r="A91" s="153" t="s">
        <v>181</v>
      </c>
      <c r="B91" s="154"/>
      <c r="C91" s="154"/>
      <c r="D91" s="155"/>
    </row>
    <row r="92" spans="1:4" ht="12.75">
      <c r="A92" s="151" t="s">
        <v>133</v>
      </c>
      <c r="B92" s="151" t="s">
        <v>182</v>
      </c>
      <c r="C92" s="161" t="s">
        <v>88</v>
      </c>
      <c r="D92" s="162" t="str">
        <f>+ХарактеристДома!F70</f>
        <v>централизованная</v>
      </c>
    </row>
    <row r="93" spans="1:4" ht="12.75">
      <c r="A93" s="153" t="s">
        <v>183</v>
      </c>
      <c r="B93" s="154"/>
      <c r="C93" s="154"/>
      <c r="D93" s="155"/>
    </row>
    <row r="94" spans="1:4" ht="12.75">
      <c r="A94" s="151" t="s">
        <v>135</v>
      </c>
      <c r="B94" s="151" t="s">
        <v>184</v>
      </c>
      <c r="C94" s="151" t="s">
        <v>88</v>
      </c>
      <c r="D94" s="147" t="str">
        <f>+ХарактеристДома!F73</f>
        <v>централизованная</v>
      </c>
    </row>
    <row r="95" spans="1:4" ht="12.75">
      <c r="A95" s="151" t="s">
        <v>137</v>
      </c>
      <c r="B95" s="151" t="s">
        <v>185</v>
      </c>
      <c r="C95" s="151" t="s">
        <v>186</v>
      </c>
      <c r="D95" s="147"/>
    </row>
    <row r="96" spans="1:4" ht="12.75">
      <c r="A96" s="153" t="s">
        <v>187</v>
      </c>
      <c r="B96" s="154"/>
      <c r="C96" s="154"/>
      <c r="D96" s="155"/>
    </row>
    <row r="97" spans="1:4" ht="15.75">
      <c r="A97" s="151" t="s">
        <v>139</v>
      </c>
      <c r="B97" s="161" t="s">
        <v>188</v>
      </c>
      <c r="C97" s="157" t="s">
        <v>88</v>
      </c>
      <c r="D97" s="147" t="str">
        <f>+ХарактеристДома!F79</f>
        <v>централизованная</v>
      </c>
    </row>
    <row r="98" spans="1:4" ht="12.75">
      <c r="A98" s="161"/>
      <c r="B98" s="163" t="s">
        <v>189</v>
      </c>
      <c r="C98" s="163"/>
      <c r="D98" s="162"/>
    </row>
    <row r="99" spans="1:4" ht="12.75">
      <c r="A99" s="164" t="s">
        <v>141</v>
      </c>
      <c r="B99" s="165" t="s">
        <v>190</v>
      </c>
      <c r="C99" s="166"/>
      <c r="D99" s="167" t="s">
        <v>191</v>
      </c>
    </row>
    <row r="100" spans="1:4" ht="12.75">
      <c r="A100" s="153" t="s">
        <v>192</v>
      </c>
      <c r="B100" s="154"/>
      <c r="C100" s="154"/>
      <c r="D100" s="155"/>
    </row>
    <row r="101" spans="1:4" ht="15.75">
      <c r="A101" s="151" t="s">
        <v>144</v>
      </c>
      <c r="B101" s="151" t="s">
        <v>193</v>
      </c>
      <c r="C101" s="145" t="s">
        <v>88</v>
      </c>
      <c r="D101" s="147" t="s">
        <v>577</v>
      </c>
    </row>
    <row r="102" spans="1:4" ht="12.75">
      <c r="A102" s="153" t="s">
        <v>194</v>
      </c>
      <c r="B102" s="154"/>
      <c r="C102" s="154"/>
      <c r="D102" s="155"/>
    </row>
    <row r="103" spans="1:4" ht="15.75">
      <c r="A103" s="151" t="s">
        <v>146</v>
      </c>
      <c r="B103" s="168" t="s">
        <v>195</v>
      </c>
      <c r="C103" s="145" t="s">
        <v>88</v>
      </c>
      <c r="D103" s="147" t="s">
        <v>196</v>
      </c>
    </row>
    <row r="104" spans="1:4" ht="12.75">
      <c r="A104" s="153" t="s">
        <v>197</v>
      </c>
      <c r="B104" s="154"/>
      <c r="C104" s="154"/>
      <c r="D104" s="155"/>
    </row>
    <row r="105" spans="1:4" ht="15.75">
      <c r="A105" s="151" t="s">
        <v>148</v>
      </c>
      <c r="B105" s="168" t="s">
        <v>198</v>
      </c>
      <c r="C105" s="145" t="s">
        <v>88</v>
      </c>
      <c r="D105" s="14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:G109"/>
  <sheetViews>
    <sheetView workbookViewId="0" topLeftCell="A1">
      <selection activeCell="A1" sqref="A1:F1"/>
    </sheetView>
  </sheetViews>
  <sheetFormatPr defaultColWidth="9.140625" defaultRowHeight="12.75"/>
  <cols>
    <col min="1" max="2" width="18.28125" style="61" customWidth="1"/>
    <col min="3" max="3" width="50.8515625" style="61" customWidth="1"/>
    <col min="4" max="4" width="9.8515625" style="61" customWidth="1"/>
    <col min="5" max="5" width="5.140625" style="61" customWidth="1"/>
    <col min="6" max="6" width="30.421875" style="61" customWidth="1"/>
    <col min="7" max="16384" width="9.140625" style="61" customWidth="1"/>
  </cols>
  <sheetData>
    <row r="1" spans="1:6" ht="14.25">
      <c r="A1" s="430" t="s">
        <v>553</v>
      </c>
      <c r="B1" s="430"/>
      <c r="C1" s="430"/>
      <c r="D1" s="430"/>
      <c r="E1" s="430"/>
      <c r="F1" s="430"/>
    </row>
    <row r="2" spans="1:6" ht="14.25">
      <c r="A2" s="430" t="s">
        <v>554</v>
      </c>
      <c r="B2" s="430"/>
      <c r="C2" s="430"/>
      <c r="D2" s="430"/>
      <c r="E2" s="430"/>
      <c r="F2" s="430"/>
    </row>
    <row r="3" spans="1:6" ht="28.5" customHeight="1">
      <c r="A3" s="73" t="s">
        <v>555</v>
      </c>
      <c r="B3" s="431" t="s">
        <v>556</v>
      </c>
      <c r="C3" s="429"/>
      <c r="D3" s="426" t="s">
        <v>557</v>
      </c>
      <c r="E3" s="427"/>
      <c r="F3" s="74" t="s">
        <v>558</v>
      </c>
    </row>
    <row r="4" spans="1:6" ht="25.5">
      <c r="A4" s="428" t="s">
        <v>559</v>
      </c>
      <c r="B4" s="428"/>
      <c r="C4" s="428"/>
      <c r="D4" s="75" t="s">
        <v>560</v>
      </c>
      <c r="E4" s="76" t="s">
        <v>561</v>
      </c>
      <c r="F4" s="75" t="s">
        <v>562</v>
      </c>
    </row>
    <row r="5" spans="1:6" ht="12.75">
      <c r="A5" s="423" t="s">
        <v>563</v>
      </c>
      <c r="B5" s="423"/>
      <c r="C5" s="423"/>
      <c r="D5" s="77" t="s">
        <v>564</v>
      </c>
      <c r="E5" s="77">
        <v>1</v>
      </c>
      <c r="F5" s="77" t="s">
        <v>565</v>
      </c>
    </row>
    <row r="6" spans="1:6" ht="12.75">
      <c r="A6" s="423" t="s">
        <v>566</v>
      </c>
      <c r="B6" s="423"/>
      <c r="C6" s="423"/>
      <c r="D6" s="77" t="s">
        <v>567</v>
      </c>
      <c r="E6" s="77">
        <v>2</v>
      </c>
      <c r="F6" s="77">
        <v>35</v>
      </c>
    </row>
    <row r="7" spans="1:6" ht="12.75">
      <c r="A7" s="423" t="s">
        <v>568</v>
      </c>
      <c r="B7" s="423"/>
      <c r="C7" s="423"/>
      <c r="D7" s="77" t="s">
        <v>569</v>
      </c>
      <c r="E7" s="77">
        <v>3</v>
      </c>
      <c r="F7" s="78">
        <v>19701000</v>
      </c>
    </row>
    <row r="8" spans="1:6" ht="12.75">
      <c r="A8" s="423" t="s">
        <v>570</v>
      </c>
      <c r="B8" s="423"/>
      <c r="C8" s="423"/>
      <c r="D8" s="77" t="s">
        <v>564</v>
      </c>
      <c r="E8" s="77">
        <v>4</v>
      </c>
      <c r="F8" s="77" t="s">
        <v>571</v>
      </c>
    </row>
    <row r="9" spans="1:6" ht="12.75">
      <c r="A9" s="423" t="s">
        <v>572</v>
      </c>
      <c r="B9" s="423"/>
      <c r="C9" s="423"/>
      <c r="D9" s="77" t="s">
        <v>564</v>
      </c>
      <c r="E9" s="77">
        <v>5</v>
      </c>
      <c r="F9" s="77">
        <v>911</v>
      </c>
    </row>
    <row r="10" spans="1:7" ht="12.75">
      <c r="A10" s="424" t="s">
        <v>573</v>
      </c>
      <c r="B10" s="425"/>
      <c r="C10" s="422"/>
      <c r="D10" s="77" t="s">
        <v>564</v>
      </c>
      <c r="E10" s="77">
        <v>6</v>
      </c>
      <c r="F10" s="77" t="s">
        <v>574</v>
      </c>
      <c r="G10" s="79">
        <v>2892</v>
      </c>
    </row>
    <row r="11" spans="1:6" ht="12.75">
      <c r="A11" s="463" t="s">
        <v>575</v>
      </c>
      <c r="B11" s="464" t="s">
        <v>576</v>
      </c>
      <c r="C11" s="464"/>
      <c r="D11" s="77" t="s">
        <v>564</v>
      </c>
      <c r="E11" s="77">
        <v>7</v>
      </c>
      <c r="F11" s="77" t="s">
        <v>577</v>
      </c>
    </row>
    <row r="12" spans="1:6" ht="12.75">
      <c r="A12" s="463"/>
      <c r="B12" s="464" t="s">
        <v>578</v>
      </c>
      <c r="C12" s="464"/>
      <c r="D12" s="77" t="s">
        <v>579</v>
      </c>
      <c r="E12" s="77">
        <v>8</v>
      </c>
      <c r="F12" s="77" t="s">
        <v>580</v>
      </c>
    </row>
    <row r="13" spans="1:6" ht="12.75">
      <c r="A13" s="463"/>
      <c r="B13" s="464" t="s">
        <v>581</v>
      </c>
      <c r="C13" s="464"/>
      <c r="D13" s="77" t="s">
        <v>582</v>
      </c>
      <c r="E13" s="77">
        <v>9</v>
      </c>
      <c r="F13" s="77">
        <v>76</v>
      </c>
    </row>
    <row r="14" spans="1:6" ht="12.75">
      <c r="A14" s="463"/>
      <c r="B14" s="464" t="s">
        <v>583</v>
      </c>
      <c r="C14" s="464"/>
      <c r="D14" s="77" t="s">
        <v>582</v>
      </c>
      <c r="E14" s="77">
        <v>10</v>
      </c>
      <c r="F14" s="77">
        <v>137</v>
      </c>
    </row>
    <row r="15" spans="1:6" ht="12.75">
      <c r="A15" s="463"/>
      <c r="B15" s="464" t="s">
        <v>584</v>
      </c>
      <c r="C15" s="464"/>
      <c r="D15" s="77" t="s">
        <v>582</v>
      </c>
      <c r="E15" s="77">
        <v>11</v>
      </c>
      <c r="F15" s="77">
        <v>76</v>
      </c>
    </row>
    <row r="16" spans="1:6" ht="12.75">
      <c r="A16" s="463"/>
      <c r="B16" s="464" t="s">
        <v>585</v>
      </c>
      <c r="C16" s="464"/>
      <c r="D16" s="77" t="s">
        <v>586</v>
      </c>
      <c r="E16" s="77">
        <v>12</v>
      </c>
      <c r="F16" s="77">
        <f>F17+F21+F22</f>
        <v>3378.7</v>
      </c>
    </row>
    <row r="17" spans="1:6" ht="12.75">
      <c r="A17" s="463"/>
      <c r="B17" s="465" t="s">
        <v>587</v>
      </c>
      <c r="C17" s="80" t="s">
        <v>588</v>
      </c>
      <c r="D17" s="77" t="s">
        <v>586</v>
      </c>
      <c r="E17" s="77">
        <v>13</v>
      </c>
      <c r="F17" s="77">
        <v>2993.9</v>
      </c>
    </row>
    <row r="18" spans="1:6" ht="12.75">
      <c r="A18" s="463"/>
      <c r="B18" s="465"/>
      <c r="C18" s="80" t="s">
        <v>589</v>
      </c>
      <c r="D18" s="77" t="s">
        <v>586</v>
      </c>
      <c r="E18" s="77">
        <v>14</v>
      </c>
      <c r="F18" s="77">
        <f>F17-F19</f>
        <v>2681.8</v>
      </c>
    </row>
    <row r="19" spans="1:6" ht="12.75">
      <c r="A19" s="463"/>
      <c r="B19" s="465"/>
      <c r="C19" s="80" t="s">
        <v>590</v>
      </c>
      <c r="D19" s="77" t="s">
        <v>586</v>
      </c>
      <c r="E19" s="77">
        <v>15</v>
      </c>
      <c r="F19" s="77">
        <v>312.1</v>
      </c>
    </row>
    <row r="20" spans="1:6" ht="12.75">
      <c r="A20" s="463"/>
      <c r="B20" s="465"/>
      <c r="C20" s="80" t="s">
        <v>591</v>
      </c>
      <c r="D20" s="77" t="s">
        <v>586</v>
      </c>
      <c r="E20" s="77">
        <v>16</v>
      </c>
      <c r="F20" s="77">
        <v>0</v>
      </c>
    </row>
    <row r="21" spans="1:6" ht="12.75">
      <c r="A21" s="463"/>
      <c r="B21" s="466" t="s">
        <v>592</v>
      </c>
      <c r="C21" s="467"/>
      <c r="D21" s="77" t="s">
        <v>586</v>
      </c>
      <c r="E21" s="77">
        <v>17</v>
      </c>
      <c r="F21" s="77">
        <v>237.6</v>
      </c>
    </row>
    <row r="22" spans="1:6" ht="12.75">
      <c r="A22" s="463"/>
      <c r="B22" s="466" t="s">
        <v>593</v>
      </c>
      <c r="C22" s="467"/>
      <c r="D22" s="77" t="s">
        <v>586</v>
      </c>
      <c r="E22" s="77">
        <v>18</v>
      </c>
      <c r="F22" s="77">
        <v>147.2</v>
      </c>
    </row>
    <row r="23" spans="1:6" ht="12.75">
      <c r="A23" s="463"/>
      <c r="B23" s="466" t="s">
        <v>594</v>
      </c>
      <c r="C23" s="467"/>
      <c r="D23" s="77" t="s">
        <v>582</v>
      </c>
      <c r="E23" s="77">
        <v>19</v>
      </c>
      <c r="F23" s="77">
        <v>5</v>
      </c>
    </row>
    <row r="24" spans="1:6" ht="12.75">
      <c r="A24" s="463"/>
      <c r="B24" s="466" t="s">
        <v>595</v>
      </c>
      <c r="C24" s="467"/>
      <c r="D24" s="77" t="s">
        <v>582</v>
      </c>
      <c r="E24" s="77">
        <v>20</v>
      </c>
      <c r="F24" s="77">
        <v>4</v>
      </c>
    </row>
    <row r="25" spans="1:6" ht="12.75">
      <c r="A25" s="463"/>
      <c r="B25" s="466" t="s">
        <v>596</v>
      </c>
      <c r="C25" s="467"/>
      <c r="D25" s="77" t="s">
        <v>597</v>
      </c>
      <c r="E25" s="77">
        <v>21</v>
      </c>
      <c r="F25" s="77">
        <v>1963</v>
      </c>
    </row>
    <row r="26" spans="1:6" ht="12.75">
      <c r="A26" s="463"/>
      <c r="B26" s="466" t="s">
        <v>598</v>
      </c>
      <c r="C26" s="467"/>
      <c r="D26" s="77" t="s">
        <v>597</v>
      </c>
      <c r="E26" s="77">
        <v>22</v>
      </c>
      <c r="F26" s="77" t="s">
        <v>599</v>
      </c>
    </row>
    <row r="27" spans="1:6" ht="12.75">
      <c r="A27" s="463"/>
      <c r="B27" s="466" t="s">
        <v>600</v>
      </c>
      <c r="C27" s="467"/>
      <c r="D27" s="77" t="s">
        <v>597</v>
      </c>
      <c r="E27" s="77">
        <v>23</v>
      </c>
      <c r="F27" s="77" t="s">
        <v>599</v>
      </c>
    </row>
    <row r="28" spans="1:6" ht="12.75">
      <c r="A28" s="463"/>
      <c r="B28" s="466" t="s">
        <v>601</v>
      </c>
      <c r="C28" s="467"/>
      <c r="D28" s="77" t="s">
        <v>602</v>
      </c>
      <c r="E28" s="77">
        <v>24</v>
      </c>
      <c r="F28" s="77" t="s">
        <v>603</v>
      </c>
    </row>
    <row r="29" spans="1:6" ht="12.75">
      <c r="A29" s="463"/>
      <c r="B29" s="468" t="s">
        <v>604</v>
      </c>
      <c r="C29" s="80" t="s">
        <v>605</v>
      </c>
      <c r="D29" s="77" t="s">
        <v>606</v>
      </c>
      <c r="E29" s="77">
        <v>25</v>
      </c>
      <c r="F29" s="77">
        <v>52</v>
      </c>
    </row>
    <row r="30" spans="1:6" ht="12.75">
      <c r="A30" s="463"/>
      <c r="B30" s="469"/>
      <c r="C30" s="80" t="s">
        <v>607</v>
      </c>
      <c r="D30" s="77" t="s">
        <v>606</v>
      </c>
      <c r="E30" s="77">
        <v>26</v>
      </c>
      <c r="F30" s="77">
        <v>55</v>
      </c>
    </row>
    <row r="31" spans="1:6" ht="12.75">
      <c r="A31" s="463"/>
      <c r="B31" s="469"/>
      <c r="C31" s="80" t="s">
        <v>608</v>
      </c>
      <c r="D31" s="77" t="s">
        <v>606</v>
      </c>
      <c r="E31" s="77">
        <v>27</v>
      </c>
      <c r="F31" s="77">
        <v>55</v>
      </c>
    </row>
    <row r="32" spans="1:6" ht="12.75">
      <c r="A32" s="463"/>
      <c r="B32" s="470"/>
      <c r="C32" s="80" t="s">
        <v>609</v>
      </c>
      <c r="D32" s="77" t="s">
        <v>606</v>
      </c>
      <c r="E32" s="77">
        <v>28</v>
      </c>
      <c r="F32" s="77">
        <v>50</v>
      </c>
    </row>
    <row r="33" spans="1:6" ht="12.75">
      <c r="A33" s="463"/>
      <c r="B33" s="466" t="s">
        <v>610</v>
      </c>
      <c r="C33" s="467"/>
      <c r="D33" s="77" t="s">
        <v>611</v>
      </c>
      <c r="E33" s="77">
        <v>29</v>
      </c>
      <c r="F33" s="77" t="s">
        <v>612</v>
      </c>
    </row>
    <row r="34" spans="1:6" ht="12.75">
      <c r="A34" s="471" t="s">
        <v>613</v>
      </c>
      <c r="B34" s="463" t="s">
        <v>739</v>
      </c>
      <c r="C34" s="81" t="s">
        <v>605</v>
      </c>
      <c r="D34" s="77" t="s">
        <v>586</v>
      </c>
      <c r="E34" s="77">
        <v>30</v>
      </c>
      <c r="F34" s="77">
        <v>2269.4</v>
      </c>
    </row>
    <row r="35" spans="1:6" ht="12.75">
      <c r="A35" s="471"/>
      <c r="B35" s="463"/>
      <c r="C35" s="81" t="s">
        <v>740</v>
      </c>
      <c r="D35" s="77" t="s">
        <v>586</v>
      </c>
      <c r="E35" s="77">
        <v>31</v>
      </c>
      <c r="F35" s="77">
        <v>1361.6</v>
      </c>
    </row>
    <row r="36" spans="1:6" ht="12.75">
      <c r="A36" s="471"/>
      <c r="B36" s="463"/>
      <c r="C36" s="81" t="s">
        <v>741</v>
      </c>
      <c r="D36" s="77" t="s">
        <v>586</v>
      </c>
      <c r="E36" s="77">
        <v>32</v>
      </c>
      <c r="F36" s="77">
        <v>0</v>
      </c>
    </row>
    <row r="37" spans="1:6" ht="12.75">
      <c r="A37" s="471"/>
      <c r="B37" s="463"/>
      <c r="C37" s="81" t="s">
        <v>742</v>
      </c>
      <c r="D37" s="77" t="s">
        <v>586</v>
      </c>
      <c r="E37" s="77">
        <v>33</v>
      </c>
      <c r="F37" s="77">
        <v>0</v>
      </c>
    </row>
    <row r="38" spans="1:6" ht="12.75">
      <c r="A38" s="471"/>
      <c r="B38" s="463"/>
      <c r="C38" s="81" t="s">
        <v>743</v>
      </c>
      <c r="D38" s="77" t="s">
        <v>586</v>
      </c>
      <c r="E38" s="77">
        <v>34</v>
      </c>
      <c r="F38" s="77">
        <v>0</v>
      </c>
    </row>
    <row r="39" spans="1:6" ht="12.75">
      <c r="A39" s="471"/>
      <c r="B39" s="463"/>
      <c r="C39" s="81" t="s">
        <v>744</v>
      </c>
      <c r="D39" s="77" t="s">
        <v>586</v>
      </c>
      <c r="E39" s="77">
        <v>35</v>
      </c>
      <c r="F39" s="77">
        <v>0</v>
      </c>
    </row>
    <row r="40" spans="1:6" ht="12.75">
      <c r="A40" s="471"/>
      <c r="B40" s="463"/>
      <c r="C40" s="81" t="s">
        <v>745</v>
      </c>
      <c r="D40" s="77" t="s">
        <v>586</v>
      </c>
      <c r="E40" s="77">
        <v>36</v>
      </c>
      <c r="F40" s="77">
        <v>0</v>
      </c>
    </row>
    <row r="41" spans="1:6" ht="12.75">
      <c r="A41" s="471"/>
      <c r="B41" s="463"/>
      <c r="C41" s="81" t="s">
        <v>746</v>
      </c>
      <c r="D41" s="77" t="s">
        <v>586</v>
      </c>
      <c r="E41" s="77">
        <v>37</v>
      </c>
      <c r="F41" s="77">
        <v>0</v>
      </c>
    </row>
    <row r="42" spans="1:6" ht="12.75">
      <c r="A42" s="471"/>
      <c r="B42" s="463"/>
      <c r="C42" s="81" t="s">
        <v>747</v>
      </c>
      <c r="D42" s="77" t="s">
        <v>586</v>
      </c>
      <c r="E42" s="77">
        <v>38</v>
      </c>
      <c r="F42" s="77">
        <v>0</v>
      </c>
    </row>
    <row r="43" spans="1:6" ht="12.75">
      <c r="A43" s="471"/>
      <c r="B43" s="463"/>
      <c r="C43" s="81" t="s">
        <v>748</v>
      </c>
      <c r="D43" s="77" t="s">
        <v>586</v>
      </c>
      <c r="E43" s="77">
        <v>39</v>
      </c>
      <c r="F43" s="77">
        <v>0</v>
      </c>
    </row>
    <row r="44" spans="1:6" ht="12.75">
      <c r="A44" s="471"/>
      <c r="B44" s="463"/>
      <c r="C44" s="81" t="s">
        <v>749</v>
      </c>
      <c r="D44" s="77" t="s">
        <v>586</v>
      </c>
      <c r="E44" s="77">
        <v>40</v>
      </c>
      <c r="F44" s="77">
        <v>114</v>
      </c>
    </row>
    <row r="45" spans="1:6" ht="12.75">
      <c r="A45" s="471"/>
      <c r="B45" s="463"/>
      <c r="C45" s="81" t="s">
        <v>750</v>
      </c>
      <c r="D45" s="77" t="s">
        <v>586</v>
      </c>
      <c r="E45" s="77">
        <v>41</v>
      </c>
      <c r="F45" s="77">
        <v>54</v>
      </c>
    </row>
    <row r="46" spans="1:6" ht="12.75">
      <c r="A46" s="471"/>
      <c r="B46" s="463"/>
      <c r="C46" s="81" t="s">
        <v>751</v>
      </c>
      <c r="D46" s="77" t="s">
        <v>586</v>
      </c>
      <c r="E46" s="77">
        <v>42</v>
      </c>
      <c r="F46" s="77">
        <v>0</v>
      </c>
    </row>
    <row r="47" spans="1:6" ht="12.75">
      <c r="A47" s="471"/>
      <c r="B47" s="463"/>
      <c r="C47" s="81" t="s">
        <v>752</v>
      </c>
      <c r="D47" s="77" t="s">
        <v>586</v>
      </c>
      <c r="E47" s="77">
        <v>43</v>
      </c>
      <c r="F47" s="77">
        <v>631.8</v>
      </c>
    </row>
    <row r="48" spans="1:6" ht="12.75">
      <c r="A48" s="471"/>
      <c r="B48" s="463"/>
      <c r="C48" s="81" t="s">
        <v>753</v>
      </c>
      <c r="D48" s="77" t="s">
        <v>586</v>
      </c>
      <c r="E48" s="77">
        <v>44</v>
      </c>
      <c r="F48" s="77">
        <v>222</v>
      </c>
    </row>
    <row r="49" spans="1:6" ht="12.75">
      <c r="A49" s="471"/>
      <c r="B49" s="467" t="s">
        <v>754</v>
      </c>
      <c r="C49" s="467"/>
      <c r="D49" s="77" t="s">
        <v>597</v>
      </c>
      <c r="E49" s="77">
        <v>45</v>
      </c>
      <c r="F49" s="77" t="s">
        <v>599</v>
      </c>
    </row>
    <row r="50" spans="1:6" ht="12.75">
      <c r="A50" s="471" t="s">
        <v>755</v>
      </c>
      <c r="B50" s="463" t="s">
        <v>756</v>
      </c>
      <c r="C50" s="81" t="s">
        <v>605</v>
      </c>
      <c r="D50" s="77" t="s">
        <v>586</v>
      </c>
      <c r="E50" s="77">
        <v>46</v>
      </c>
      <c r="F50" s="77">
        <v>1132</v>
      </c>
    </row>
    <row r="51" spans="1:6" ht="12.75">
      <c r="A51" s="471"/>
      <c r="B51" s="463"/>
      <c r="C51" s="81" t="s">
        <v>757</v>
      </c>
      <c r="D51" s="77" t="s">
        <v>586</v>
      </c>
      <c r="E51" s="77">
        <v>47</v>
      </c>
      <c r="F51" s="77">
        <v>1132</v>
      </c>
    </row>
    <row r="52" spans="1:6" ht="12.75">
      <c r="A52" s="471"/>
      <c r="B52" s="463"/>
      <c r="C52" s="81" t="s">
        <v>758</v>
      </c>
      <c r="D52" s="77" t="s">
        <v>586</v>
      </c>
      <c r="E52" s="77">
        <v>48</v>
      </c>
      <c r="F52" s="77">
        <v>0</v>
      </c>
    </row>
    <row r="53" spans="1:6" ht="12.75">
      <c r="A53" s="471"/>
      <c r="B53" s="463"/>
      <c r="C53" s="81" t="s">
        <v>759</v>
      </c>
      <c r="D53" s="77" t="s">
        <v>586</v>
      </c>
      <c r="E53" s="77">
        <v>49</v>
      </c>
      <c r="F53" s="77">
        <v>0</v>
      </c>
    </row>
    <row r="54" spans="1:6" ht="12.75">
      <c r="A54" s="471"/>
      <c r="B54" s="463"/>
      <c r="C54" s="81" t="s">
        <v>760</v>
      </c>
      <c r="D54" s="77" t="s">
        <v>586</v>
      </c>
      <c r="E54" s="77">
        <v>50</v>
      </c>
      <c r="F54" s="77">
        <v>0</v>
      </c>
    </row>
    <row r="55" spans="1:6" ht="12.75">
      <c r="A55" s="471"/>
      <c r="B55" s="467" t="s">
        <v>761</v>
      </c>
      <c r="C55" s="467"/>
      <c r="D55" s="77" t="s">
        <v>597</v>
      </c>
      <c r="E55" s="77">
        <v>51</v>
      </c>
      <c r="F55" s="77">
        <v>2008</v>
      </c>
    </row>
    <row r="56" spans="1:6" ht="12.75">
      <c r="A56" s="471" t="s">
        <v>762</v>
      </c>
      <c r="B56" s="467" t="s">
        <v>763</v>
      </c>
      <c r="C56" s="467"/>
      <c r="D56" s="77" t="s">
        <v>764</v>
      </c>
      <c r="E56" s="77">
        <v>52</v>
      </c>
      <c r="F56" s="77" t="s">
        <v>765</v>
      </c>
    </row>
    <row r="57" spans="1:6" ht="12.75">
      <c r="A57" s="471"/>
      <c r="B57" s="467" t="s">
        <v>766</v>
      </c>
      <c r="C57" s="467"/>
      <c r="D57" s="77" t="s">
        <v>767</v>
      </c>
      <c r="E57" s="77">
        <v>53</v>
      </c>
      <c r="F57" s="77">
        <v>0</v>
      </c>
    </row>
    <row r="58" spans="1:6" ht="12.75">
      <c r="A58" s="471"/>
      <c r="B58" s="467" t="s">
        <v>768</v>
      </c>
      <c r="C58" s="467"/>
      <c r="D58" s="77" t="s">
        <v>597</v>
      </c>
      <c r="E58" s="77">
        <v>54</v>
      </c>
      <c r="F58" s="77" t="s">
        <v>599</v>
      </c>
    </row>
    <row r="59" spans="1:6" ht="12.75">
      <c r="A59" s="471"/>
      <c r="B59" s="467" t="s">
        <v>769</v>
      </c>
      <c r="C59" s="467"/>
      <c r="D59" s="77" t="s">
        <v>767</v>
      </c>
      <c r="E59" s="77">
        <v>55</v>
      </c>
      <c r="F59" s="77">
        <v>530.5</v>
      </c>
    </row>
    <row r="60" spans="1:6" ht="25.5">
      <c r="A60" s="471" t="s">
        <v>770</v>
      </c>
      <c r="B60" s="471"/>
      <c r="C60" s="82" t="s">
        <v>771</v>
      </c>
      <c r="D60" s="77" t="s">
        <v>597</v>
      </c>
      <c r="E60" s="77">
        <v>56</v>
      </c>
      <c r="F60" s="77" t="s">
        <v>599</v>
      </c>
    </row>
    <row r="61" spans="1:6" ht="12.75">
      <c r="A61" s="471" t="s">
        <v>772</v>
      </c>
      <c r="B61" s="467" t="s">
        <v>773</v>
      </c>
      <c r="C61" s="467"/>
      <c r="D61" s="77" t="s">
        <v>582</v>
      </c>
      <c r="E61" s="77">
        <v>57</v>
      </c>
      <c r="F61" s="77">
        <v>0</v>
      </c>
    </row>
    <row r="62" spans="1:6" ht="12.75">
      <c r="A62" s="471"/>
      <c r="B62" s="467" t="s">
        <v>774</v>
      </c>
      <c r="C62" s="467"/>
      <c r="D62" s="77" t="s">
        <v>597</v>
      </c>
      <c r="E62" s="77">
        <v>58</v>
      </c>
      <c r="F62" s="77" t="s">
        <v>599</v>
      </c>
    </row>
    <row r="63" spans="1:6" ht="12.75">
      <c r="A63" s="468" t="s">
        <v>775</v>
      </c>
      <c r="B63" s="467" t="s">
        <v>776</v>
      </c>
      <c r="C63" s="467"/>
      <c r="D63" s="77" t="s">
        <v>777</v>
      </c>
      <c r="E63" s="77">
        <v>59</v>
      </c>
      <c r="F63" s="77" t="s">
        <v>778</v>
      </c>
    </row>
    <row r="64" spans="1:6" ht="12.75">
      <c r="A64" s="469"/>
      <c r="B64" s="467" t="s">
        <v>779</v>
      </c>
      <c r="C64" s="467"/>
      <c r="D64" s="77" t="s">
        <v>582</v>
      </c>
      <c r="E64" s="77">
        <v>60</v>
      </c>
      <c r="F64" s="77">
        <v>1</v>
      </c>
    </row>
    <row r="65" spans="1:6" ht="12.75">
      <c r="A65" s="469"/>
      <c r="B65" s="467" t="s">
        <v>780</v>
      </c>
      <c r="C65" s="467"/>
      <c r="D65" s="77" t="s">
        <v>781</v>
      </c>
      <c r="E65" s="77">
        <v>61</v>
      </c>
      <c r="F65" s="77">
        <v>1810</v>
      </c>
    </row>
    <row r="66" spans="1:6" ht="12.75">
      <c r="A66" s="470"/>
      <c r="B66" s="467" t="s">
        <v>782</v>
      </c>
      <c r="C66" s="467"/>
      <c r="D66" s="77" t="s">
        <v>597</v>
      </c>
      <c r="E66" s="77">
        <v>62</v>
      </c>
      <c r="F66" s="77" t="s">
        <v>599</v>
      </c>
    </row>
    <row r="67" spans="1:6" ht="12.75">
      <c r="A67" s="463" t="s">
        <v>783</v>
      </c>
      <c r="B67" s="463"/>
      <c r="C67" s="81" t="s">
        <v>784</v>
      </c>
      <c r="D67" s="77" t="s">
        <v>785</v>
      </c>
      <c r="E67" s="77">
        <v>63</v>
      </c>
      <c r="F67" s="77" t="s">
        <v>778</v>
      </c>
    </row>
    <row r="68" spans="1:6" ht="12.75">
      <c r="A68" s="463"/>
      <c r="B68" s="463"/>
      <c r="C68" s="81" t="s">
        <v>786</v>
      </c>
      <c r="D68" s="77" t="s">
        <v>781</v>
      </c>
      <c r="E68" s="77">
        <v>64</v>
      </c>
      <c r="F68" s="77">
        <v>296</v>
      </c>
    </row>
    <row r="69" spans="1:6" ht="12.75">
      <c r="A69" s="463"/>
      <c r="B69" s="463"/>
      <c r="C69" s="81" t="s">
        <v>787</v>
      </c>
      <c r="D69" s="77" t="s">
        <v>597</v>
      </c>
      <c r="E69" s="77">
        <v>65</v>
      </c>
      <c r="F69" s="77" t="s">
        <v>599</v>
      </c>
    </row>
    <row r="70" spans="1:6" ht="12.75">
      <c r="A70" s="463"/>
      <c r="B70" s="463"/>
      <c r="C70" s="81" t="s">
        <v>788</v>
      </c>
      <c r="D70" s="77" t="s">
        <v>789</v>
      </c>
      <c r="E70" s="77">
        <v>66</v>
      </c>
      <c r="F70" s="77" t="s">
        <v>778</v>
      </c>
    </row>
    <row r="71" spans="1:6" ht="12.75">
      <c r="A71" s="463"/>
      <c r="B71" s="463"/>
      <c r="C71" s="81" t="s">
        <v>790</v>
      </c>
      <c r="D71" s="77" t="s">
        <v>781</v>
      </c>
      <c r="E71" s="77">
        <v>67</v>
      </c>
      <c r="F71" s="77">
        <v>291</v>
      </c>
    </row>
    <row r="72" spans="1:6" ht="12.75">
      <c r="A72" s="463"/>
      <c r="B72" s="463"/>
      <c r="C72" s="81" t="s">
        <v>791</v>
      </c>
      <c r="D72" s="77" t="s">
        <v>597</v>
      </c>
      <c r="E72" s="77">
        <v>68</v>
      </c>
      <c r="F72" s="77" t="s">
        <v>599</v>
      </c>
    </row>
    <row r="73" spans="1:6" ht="12.75">
      <c r="A73" s="463" t="s">
        <v>792</v>
      </c>
      <c r="B73" s="463"/>
      <c r="C73" s="81" t="s">
        <v>793</v>
      </c>
      <c r="D73" s="77" t="s">
        <v>794</v>
      </c>
      <c r="E73" s="77">
        <v>69</v>
      </c>
      <c r="F73" s="77" t="s">
        <v>778</v>
      </c>
    </row>
    <row r="74" spans="1:6" ht="12.75">
      <c r="A74" s="463"/>
      <c r="B74" s="463"/>
      <c r="C74" s="81" t="s">
        <v>795</v>
      </c>
      <c r="D74" s="77" t="s">
        <v>781</v>
      </c>
      <c r="E74" s="77">
        <v>70</v>
      </c>
      <c r="F74" s="77">
        <f>76+228</f>
        <v>304</v>
      </c>
    </row>
    <row r="75" spans="1:6" ht="12.75">
      <c r="A75" s="463"/>
      <c r="B75" s="463"/>
      <c r="C75" s="81" t="s">
        <v>791</v>
      </c>
      <c r="D75" s="77" t="s">
        <v>597</v>
      </c>
      <c r="E75" s="77">
        <v>71</v>
      </c>
      <c r="F75" s="77" t="s">
        <v>599</v>
      </c>
    </row>
    <row r="76" spans="1:6" ht="12.75">
      <c r="A76" s="463" t="s">
        <v>796</v>
      </c>
      <c r="B76" s="463"/>
      <c r="C76" s="81" t="s">
        <v>797</v>
      </c>
      <c r="D76" s="77" t="s">
        <v>798</v>
      </c>
      <c r="E76" s="77">
        <v>72</v>
      </c>
      <c r="F76" s="77" t="s">
        <v>778</v>
      </c>
    </row>
    <row r="77" spans="1:6" ht="12.75">
      <c r="A77" s="463"/>
      <c r="B77" s="463"/>
      <c r="C77" s="81" t="s">
        <v>799</v>
      </c>
      <c r="D77" s="77" t="s">
        <v>781</v>
      </c>
      <c r="E77" s="77">
        <v>73</v>
      </c>
      <c r="F77" s="77">
        <v>530</v>
      </c>
    </row>
    <row r="78" spans="1:6" ht="12.75">
      <c r="A78" s="463"/>
      <c r="B78" s="463"/>
      <c r="C78" s="81" t="s">
        <v>791</v>
      </c>
      <c r="D78" s="77" t="s">
        <v>597</v>
      </c>
      <c r="E78" s="77">
        <v>74</v>
      </c>
      <c r="F78" s="77" t="s">
        <v>599</v>
      </c>
    </row>
    <row r="79" spans="1:6" ht="12.75">
      <c r="A79" s="463" t="s">
        <v>800</v>
      </c>
      <c r="B79" s="463"/>
      <c r="C79" s="81" t="s">
        <v>801</v>
      </c>
      <c r="D79" s="77" t="s">
        <v>802</v>
      </c>
      <c r="E79" s="77">
        <v>75</v>
      </c>
      <c r="F79" s="77" t="s">
        <v>778</v>
      </c>
    </row>
    <row r="80" spans="1:6" ht="12.75">
      <c r="A80" s="463"/>
      <c r="B80" s="463"/>
      <c r="C80" s="81" t="s">
        <v>917</v>
      </c>
      <c r="D80" s="77" t="s">
        <v>781</v>
      </c>
      <c r="E80" s="77">
        <v>76</v>
      </c>
      <c r="F80" s="77">
        <f>285+274</f>
        <v>559</v>
      </c>
    </row>
    <row r="81" spans="1:6" ht="12.75">
      <c r="A81" s="463"/>
      <c r="B81" s="463"/>
      <c r="C81" s="81" t="s">
        <v>918</v>
      </c>
      <c r="D81" s="77" t="s">
        <v>781</v>
      </c>
      <c r="E81" s="77">
        <v>77</v>
      </c>
      <c r="F81" s="77">
        <v>0</v>
      </c>
    </row>
    <row r="82" spans="1:6" ht="12.75">
      <c r="A82" s="463"/>
      <c r="B82" s="463"/>
      <c r="C82" s="81" t="s">
        <v>791</v>
      </c>
      <c r="D82" s="77" t="s">
        <v>597</v>
      </c>
      <c r="E82" s="77">
        <v>78</v>
      </c>
      <c r="F82" s="77" t="s">
        <v>599</v>
      </c>
    </row>
    <row r="83" spans="1:6" ht="12.75">
      <c r="A83" s="463" t="s">
        <v>919</v>
      </c>
      <c r="B83" s="463" t="s">
        <v>920</v>
      </c>
      <c r="C83" s="81" t="s">
        <v>588</v>
      </c>
      <c r="D83" s="77" t="s">
        <v>582</v>
      </c>
      <c r="E83" s="77">
        <v>79</v>
      </c>
      <c r="F83" s="77">
        <v>0</v>
      </c>
    </row>
    <row r="84" spans="1:6" ht="12.75">
      <c r="A84" s="463"/>
      <c r="B84" s="463"/>
      <c r="C84" s="81" t="s">
        <v>921</v>
      </c>
      <c r="D84" s="77" t="s">
        <v>582</v>
      </c>
      <c r="E84" s="77">
        <v>80</v>
      </c>
      <c r="F84" s="77">
        <v>0</v>
      </c>
    </row>
    <row r="85" spans="1:6" ht="12.75">
      <c r="A85" s="463"/>
      <c r="B85" s="463"/>
      <c r="C85" s="81" t="s">
        <v>922</v>
      </c>
      <c r="D85" s="77" t="s">
        <v>582</v>
      </c>
      <c r="E85" s="77">
        <v>81</v>
      </c>
      <c r="F85" s="77">
        <v>0</v>
      </c>
    </row>
    <row r="86" spans="1:6" ht="12.75">
      <c r="A86" s="463"/>
      <c r="B86" s="463"/>
      <c r="C86" s="81" t="s">
        <v>923</v>
      </c>
      <c r="D86" s="77" t="s">
        <v>582</v>
      </c>
      <c r="E86" s="77">
        <v>82</v>
      </c>
      <c r="F86" s="77">
        <v>0</v>
      </c>
    </row>
    <row r="87" spans="1:6" ht="12.75">
      <c r="A87" s="463"/>
      <c r="B87" s="463"/>
      <c r="C87" s="81" t="s">
        <v>924</v>
      </c>
      <c r="D87" s="77" t="s">
        <v>582</v>
      </c>
      <c r="E87" s="77">
        <v>83</v>
      </c>
      <c r="F87" s="77">
        <v>0</v>
      </c>
    </row>
    <row r="88" spans="1:6" ht="12.75">
      <c r="A88" s="463"/>
      <c r="B88" s="463"/>
      <c r="C88" s="81" t="s">
        <v>925</v>
      </c>
      <c r="D88" s="77" t="s">
        <v>582</v>
      </c>
      <c r="E88" s="77">
        <v>84</v>
      </c>
      <c r="F88" s="77">
        <v>0</v>
      </c>
    </row>
    <row r="89" spans="1:6" ht="12.75">
      <c r="A89" s="463"/>
      <c r="B89" s="463"/>
      <c r="C89" s="81" t="s">
        <v>926</v>
      </c>
      <c r="D89" s="77" t="s">
        <v>582</v>
      </c>
      <c r="E89" s="77">
        <v>85</v>
      </c>
      <c r="F89" s="77">
        <v>0</v>
      </c>
    </row>
    <row r="90" spans="1:6" ht="12.75">
      <c r="A90" s="463"/>
      <c r="B90" s="463"/>
      <c r="C90" s="81" t="s">
        <v>927</v>
      </c>
      <c r="D90" s="77" t="s">
        <v>582</v>
      </c>
      <c r="E90" s="77">
        <v>86</v>
      </c>
      <c r="F90" s="77">
        <v>0</v>
      </c>
    </row>
    <row r="91" spans="1:6" ht="12.75">
      <c r="A91" s="463"/>
      <c r="B91" s="463" t="s">
        <v>928</v>
      </c>
      <c r="C91" s="463"/>
      <c r="D91" s="77" t="s">
        <v>582</v>
      </c>
      <c r="E91" s="77">
        <v>87</v>
      </c>
      <c r="F91" s="77">
        <v>0</v>
      </c>
    </row>
    <row r="92" spans="1:6" ht="12.75">
      <c r="A92" s="463"/>
      <c r="B92" s="467" t="s">
        <v>929</v>
      </c>
      <c r="C92" s="467"/>
      <c r="D92" s="77" t="s">
        <v>597</v>
      </c>
      <c r="E92" s="77">
        <v>88</v>
      </c>
      <c r="F92" s="77">
        <v>0</v>
      </c>
    </row>
    <row r="93" spans="1:6" ht="12.75">
      <c r="A93" s="423" t="s">
        <v>930</v>
      </c>
      <c r="B93" s="423"/>
      <c r="C93" s="423"/>
      <c r="D93" s="77" t="s">
        <v>931</v>
      </c>
      <c r="E93" s="77">
        <v>89</v>
      </c>
      <c r="F93" s="77" t="s">
        <v>932</v>
      </c>
    </row>
    <row r="94" spans="1:6" ht="12.75">
      <c r="A94" s="423" t="s">
        <v>933</v>
      </c>
      <c r="B94" s="423"/>
      <c r="C94" s="423"/>
      <c r="D94" s="77" t="s">
        <v>597</v>
      </c>
      <c r="E94" s="77">
        <v>90</v>
      </c>
      <c r="F94" s="77" t="s">
        <v>599</v>
      </c>
    </row>
    <row r="95" spans="1:6" ht="12.75">
      <c r="A95" s="423" t="s">
        <v>934</v>
      </c>
      <c r="B95" s="423"/>
      <c r="C95" s="423"/>
      <c r="D95" s="77" t="s">
        <v>597</v>
      </c>
      <c r="E95" s="77">
        <v>91</v>
      </c>
      <c r="F95" s="77" t="s">
        <v>599</v>
      </c>
    </row>
    <row r="96" spans="1:6" ht="12.75">
      <c r="A96" s="423" t="s">
        <v>935</v>
      </c>
      <c r="B96" s="423"/>
      <c r="C96" s="423"/>
      <c r="D96" s="77" t="s">
        <v>597</v>
      </c>
      <c r="E96" s="77">
        <v>92</v>
      </c>
      <c r="F96" s="77" t="s">
        <v>599</v>
      </c>
    </row>
    <row r="97" spans="1:6" ht="13.5" thickBot="1">
      <c r="A97" s="83" t="s">
        <v>936</v>
      </c>
      <c r="B97" s="84"/>
      <c r="C97" s="84"/>
      <c r="D97" s="85"/>
      <c r="E97" s="85"/>
      <c r="F97" s="85"/>
    </row>
    <row r="98" spans="1:3" ht="12.75" customHeight="1">
      <c r="A98" s="472" t="s">
        <v>937</v>
      </c>
      <c r="B98" s="473"/>
      <c r="C98" s="86" t="s">
        <v>938</v>
      </c>
    </row>
    <row r="99" spans="1:3" ht="12.75">
      <c r="A99" s="474" t="s">
        <v>939</v>
      </c>
      <c r="B99" s="475"/>
      <c r="C99" s="87" t="s">
        <v>940</v>
      </c>
    </row>
    <row r="100" spans="1:3" ht="12.75">
      <c r="A100" s="474" t="s">
        <v>941</v>
      </c>
      <c r="B100" s="475"/>
      <c r="C100" s="87" t="s">
        <v>942</v>
      </c>
    </row>
    <row r="101" spans="1:3" ht="12.75">
      <c r="A101" s="474" t="s">
        <v>30</v>
      </c>
      <c r="B101" s="475"/>
      <c r="C101" s="87" t="s">
        <v>39</v>
      </c>
    </row>
    <row r="102" spans="1:3" ht="12.75">
      <c r="A102" s="474" t="s">
        <v>943</v>
      </c>
      <c r="B102" s="475"/>
      <c r="C102" s="88">
        <v>40562</v>
      </c>
    </row>
    <row r="103" spans="1:3" ht="13.5" thickBot="1">
      <c r="A103" s="476" t="s">
        <v>944</v>
      </c>
      <c r="B103" s="477"/>
      <c r="C103" s="89"/>
    </row>
    <row r="104" spans="1:3" ht="12.75" customHeight="1">
      <c r="A104" s="472" t="s">
        <v>937</v>
      </c>
      <c r="B104" s="473"/>
      <c r="C104" s="86" t="s">
        <v>527</v>
      </c>
    </row>
    <row r="105" spans="1:3" ht="12.75">
      <c r="A105" s="474" t="s">
        <v>939</v>
      </c>
      <c r="B105" s="475"/>
      <c r="C105" s="87" t="s">
        <v>940</v>
      </c>
    </row>
    <row r="106" spans="1:3" ht="12.75">
      <c r="A106" s="474" t="s">
        <v>941</v>
      </c>
      <c r="B106" s="475"/>
      <c r="C106" s="87" t="s">
        <v>945</v>
      </c>
    </row>
    <row r="107" spans="1:3" ht="12.75">
      <c r="A107" s="474" t="s">
        <v>30</v>
      </c>
      <c r="B107" s="475"/>
      <c r="C107" s="87" t="s">
        <v>501</v>
      </c>
    </row>
    <row r="108" spans="1:3" ht="12.75">
      <c r="A108" s="474" t="s">
        <v>943</v>
      </c>
      <c r="B108" s="475"/>
      <c r="C108" s="88">
        <v>40940</v>
      </c>
    </row>
    <row r="109" spans="1:3" ht="13.5" thickBot="1">
      <c r="A109" s="476" t="s">
        <v>944</v>
      </c>
      <c r="B109" s="477"/>
      <c r="C109" s="89"/>
    </row>
  </sheetData>
  <mergeCells count="73"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3:C93"/>
    <mergeCell ref="A94:C94"/>
    <mergeCell ref="A95:C95"/>
    <mergeCell ref="A96:C96"/>
    <mergeCell ref="A83:A92"/>
    <mergeCell ref="B83:B90"/>
    <mergeCell ref="B91:C91"/>
    <mergeCell ref="B92:C92"/>
    <mergeCell ref="A67:B72"/>
    <mergeCell ref="A73:B75"/>
    <mergeCell ref="A76:B78"/>
    <mergeCell ref="A79:B82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50:A55"/>
    <mergeCell ref="B50:B54"/>
    <mergeCell ref="B55:C55"/>
    <mergeCell ref="A56:A59"/>
    <mergeCell ref="B56:C56"/>
    <mergeCell ref="B57:C57"/>
    <mergeCell ref="B58:C58"/>
    <mergeCell ref="B59:C59"/>
    <mergeCell ref="B28:C28"/>
    <mergeCell ref="B29:B32"/>
    <mergeCell ref="B33:C33"/>
    <mergeCell ref="A34:A49"/>
    <mergeCell ref="B34:B48"/>
    <mergeCell ref="B49:C49"/>
    <mergeCell ref="B24:C24"/>
    <mergeCell ref="B25:C25"/>
    <mergeCell ref="B26:C26"/>
    <mergeCell ref="B27:C27"/>
    <mergeCell ref="B17:B20"/>
    <mergeCell ref="B21:C21"/>
    <mergeCell ref="B22:C22"/>
    <mergeCell ref="B23:C2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A4:C4"/>
    <mergeCell ref="A5:C5"/>
    <mergeCell ref="A6:C6"/>
    <mergeCell ref="A7:C7"/>
    <mergeCell ref="A1:F1"/>
    <mergeCell ref="A2:F2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/>
  <dimension ref="A1:I21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7.8515625" style="27" customWidth="1"/>
    <col min="2" max="2" width="18.421875" style="27" customWidth="1"/>
    <col min="3" max="3" width="31.140625" style="27" customWidth="1"/>
    <col min="4" max="4" width="21.140625" style="27" customWidth="1"/>
    <col min="5" max="5" width="11.28125" style="27" customWidth="1"/>
    <col min="6" max="6" width="12.140625" style="27" customWidth="1"/>
    <col min="7" max="7" width="20.57421875" style="27" customWidth="1"/>
    <col min="8" max="8" width="19.421875" style="27" customWidth="1"/>
    <col min="9" max="9" width="25.28125" style="27" customWidth="1"/>
    <col min="10" max="16384" width="9.140625" style="27" customWidth="1"/>
  </cols>
  <sheetData>
    <row r="1" spans="3:6" ht="33.75" customHeight="1">
      <c r="C1" s="478" t="s">
        <v>26</v>
      </c>
      <c r="D1" s="478"/>
      <c r="E1" s="478"/>
      <c r="F1" s="478"/>
    </row>
    <row r="2" spans="1:9" ht="100.5" customHeight="1">
      <c r="A2" s="28" t="s">
        <v>946</v>
      </c>
      <c r="B2" s="29" t="s">
        <v>27</v>
      </c>
      <c r="C2" s="30" t="s">
        <v>28</v>
      </c>
      <c r="D2" s="31" t="s">
        <v>29</v>
      </c>
      <c r="E2" s="32" t="s">
        <v>30</v>
      </c>
      <c r="F2" s="32" t="s">
        <v>31</v>
      </c>
      <c r="G2" s="32" t="s">
        <v>32</v>
      </c>
      <c r="H2" s="31" t="s">
        <v>33</v>
      </c>
      <c r="I2" s="32" t="s">
        <v>34</v>
      </c>
    </row>
    <row r="3" spans="1:9" ht="35.25" customHeight="1" thickBot="1">
      <c r="A3" s="479">
        <v>1</v>
      </c>
      <c r="B3" s="482" t="s">
        <v>35</v>
      </c>
      <c r="C3" s="483"/>
      <c r="D3" s="483"/>
      <c r="E3" s="483"/>
      <c r="F3" s="483"/>
      <c r="G3" s="483"/>
      <c r="H3" s="483"/>
      <c r="I3" s="484"/>
    </row>
    <row r="4" spans="1:9" ht="84.75" customHeight="1">
      <c r="A4" s="480"/>
      <c r="B4" s="33" t="s">
        <v>36</v>
      </c>
      <c r="C4" s="485" t="s">
        <v>37</v>
      </c>
      <c r="D4" s="34" t="s">
        <v>38</v>
      </c>
      <c r="E4" s="35" t="s">
        <v>39</v>
      </c>
      <c r="F4" s="36">
        <v>22.44</v>
      </c>
      <c r="G4" s="36">
        <v>22.44</v>
      </c>
      <c r="H4" s="486" t="s">
        <v>40</v>
      </c>
      <c r="I4" s="37">
        <v>22.44</v>
      </c>
    </row>
    <row r="5" spans="1:9" ht="81" customHeight="1" thickBot="1">
      <c r="A5" s="481"/>
      <c r="B5" s="38" t="s">
        <v>36</v>
      </c>
      <c r="C5" s="458"/>
      <c r="D5" s="39" t="s">
        <v>41</v>
      </c>
      <c r="E5" s="40" t="s">
        <v>39</v>
      </c>
      <c r="F5" s="41">
        <v>26.09</v>
      </c>
      <c r="G5" s="41">
        <v>26.09</v>
      </c>
      <c r="H5" s="487"/>
      <c r="I5" s="41">
        <v>26.09</v>
      </c>
    </row>
    <row r="6" spans="1:9" ht="42.75" customHeight="1" thickBot="1">
      <c r="A6" s="488">
        <v>2</v>
      </c>
      <c r="B6" s="482" t="s">
        <v>42</v>
      </c>
      <c r="C6" s="483"/>
      <c r="D6" s="483"/>
      <c r="E6" s="483"/>
      <c r="F6" s="483"/>
      <c r="G6" s="483"/>
      <c r="H6" s="483"/>
      <c r="I6" s="484"/>
    </row>
    <row r="7" spans="1:9" ht="75" customHeight="1">
      <c r="A7" s="480"/>
      <c r="B7" s="42" t="s">
        <v>43</v>
      </c>
      <c r="C7" s="485" t="s">
        <v>37</v>
      </c>
      <c r="D7" s="34" t="s">
        <v>38</v>
      </c>
      <c r="E7" s="35" t="s">
        <v>39</v>
      </c>
      <c r="F7" s="36">
        <v>17.05</v>
      </c>
      <c r="G7" s="36">
        <v>17.05</v>
      </c>
      <c r="H7" s="486" t="s">
        <v>44</v>
      </c>
      <c r="I7" s="37">
        <v>17.05</v>
      </c>
    </row>
    <row r="8" spans="1:9" ht="51.75" customHeight="1" thickBot="1">
      <c r="A8" s="481"/>
      <c r="B8" s="43" t="s">
        <v>43</v>
      </c>
      <c r="C8" s="489"/>
      <c r="D8" s="39" t="s">
        <v>41</v>
      </c>
      <c r="E8" s="40" t="s">
        <v>39</v>
      </c>
      <c r="F8" s="41">
        <v>18.44</v>
      </c>
      <c r="G8" s="41">
        <v>18.44</v>
      </c>
      <c r="H8" s="490"/>
      <c r="I8" s="41">
        <v>18.44</v>
      </c>
    </row>
    <row r="9" spans="1:9" ht="44.25" customHeight="1" thickBot="1">
      <c r="A9" s="491">
        <v>3</v>
      </c>
      <c r="B9" s="494" t="s">
        <v>45</v>
      </c>
      <c r="C9" s="495"/>
      <c r="D9" s="495"/>
      <c r="E9" s="495"/>
      <c r="F9" s="495"/>
      <c r="G9" s="495"/>
      <c r="H9" s="495"/>
      <c r="I9" s="496"/>
    </row>
    <row r="10" spans="1:9" ht="62.25" customHeight="1">
      <c r="A10" s="492"/>
      <c r="B10" s="44" t="s">
        <v>46</v>
      </c>
      <c r="C10" s="497" t="s">
        <v>500</v>
      </c>
      <c r="D10" s="45" t="s">
        <v>38</v>
      </c>
      <c r="E10" s="46" t="s">
        <v>501</v>
      </c>
      <c r="F10" s="47">
        <v>1491.52</v>
      </c>
      <c r="G10" s="47">
        <v>1491.52</v>
      </c>
      <c r="H10" s="486" t="s">
        <v>502</v>
      </c>
      <c r="I10" s="48">
        <v>1491.52</v>
      </c>
    </row>
    <row r="11" spans="1:9" ht="63.75" customHeight="1" thickBot="1">
      <c r="A11" s="492"/>
      <c r="B11" s="49" t="s">
        <v>46</v>
      </c>
      <c r="C11" s="457"/>
      <c r="D11" s="50" t="s">
        <v>41</v>
      </c>
      <c r="E11" s="40" t="s">
        <v>501</v>
      </c>
      <c r="F11" s="51">
        <v>1530.46</v>
      </c>
      <c r="G11" s="51">
        <v>1530.46</v>
      </c>
      <c r="H11" s="498"/>
      <c r="I11" s="52">
        <v>1530.46</v>
      </c>
    </row>
    <row r="12" spans="1:9" ht="63.75" customHeight="1">
      <c r="A12" s="492"/>
      <c r="B12" s="49" t="s">
        <v>503</v>
      </c>
      <c r="C12" s="457"/>
      <c r="D12" s="34" t="s">
        <v>38</v>
      </c>
      <c r="E12" s="40" t="s">
        <v>504</v>
      </c>
      <c r="F12" s="51">
        <v>39.82</v>
      </c>
      <c r="G12" s="51">
        <v>39.82</v>
      </c>
      <c r="H12" s="498"/>
      <c r="I12" s="52">
        <v>39.82</v>
      </c>
    </row>
    <row r="13" spans="1:9" ht="63.75" customHeight="1" thickBot="1">
      <c r="A13" s="493"/>
      <c r="B13" s="53" t="s">
        <v>503</v>
      </c>
      <c r="C13" s="489"/>
      <c r="D13" s="50" t="s">
        <v>41</v>
      </c>
      <c r="E13" s="54" t="s">
        <v>504</v>
      </c>
      <c r="F13" s="55">
        <v>40.86</v>
      </c>
      <c r="G13" s="55">
        <v>40.86</v>
      </c>
      <c r="H13" s="490"/>
      <c r="I13" s="56">
        <v>40.86</v>
      </c>
    </row>
    <row r="14" spans="1:9" ht="36" customHeight="1" thickBot="1">
      <c r="A14" s="499">
        <v>4</v>
      </c>
      <c r="B14" s="502" t="s">
        <v>505</v>
      </c>
      <c r="C14" s="503"/>
      <c r="D14" s="503"/>
      <c r="E14" s="503"/>
      <c r="F14" s="503"/>
      <c r="G14" s="503"/>
      <c r="H14" s="503"/>
      <c r="I14" s="504"/>
    </row>
    <row r="15" spans="1:9" ht="91.5" customHeight="1">
      <c r="A15" s="500"/>
      <c r="B15" s="57" t="s">
        <v>506</v>
      </c>
      <c r="C15" s="497" t="s">
        <v>500</v>
      </c>
      <c r="D15" s="34" t="s">
        <v>38</v>
      </c>
      <c r="E15" s="35" t="s">
        <v>39</v>
      </c>
      <c r="F15" s="58">
        <v>79.47</v>
      </c>
      <c r="G15" s="58">
        <v>79.47</v>
      </c>
      <c r="H15" s="486" t="s">
        <v>502</v>
      </c>
      <c r="I15" s="59">
        <v>79.47</v>
      </c>
    </row>
    <row r="16" spans="1:9" ht="75" customHeight="1" thickBot="1">
      <c r="A16" s="501"/>
      <c r="B16" s="60" t="s">
        <v>506</v>
      </c>
      <c r="C16" s="489"/>
      <c r="D16" s="39" t="s">
        <v>41</v>
      </c>
      <c r="E16" s="40" t="s">
        <v>39</v>
      </c>
      <c r="F16" s="51">
        <v>81.54</v>
      </c>
      <c r="G16" s="51">
        <v>81.54</v>
      </c>
      <c r="H16" s="490"/>
      <c r="I16" s="52">
        <v>81.54</v>
      </c>
    </row>
    <row r="17" spans="1:9" ht="42" customHeight="1" thickBot="1">
      <c r="A17" s="491">
        <v>5</v>
      </c>
      <c r="B17" s="507" t="s">
        <v>507</v>
      </c>
      <c r="C17" s="508"/>
      <c r="D17" s="508"/>
      <c r="E17" s="508"/>
      <c r="F17" s="508"/>
      <c r="G17" s="508"/>
      <c r="H17" s="508"/>
      <c r="I17" s="509"/>
    </row>
    <row r="18" spans="1:9" ht="59.25" customHeight="1">
      <c r="A18" s="505"/>
      <c r="B18" s="44" t="s">
        <v>508</v>
      </c>
      <c r="C18" s="510" t="s">
        <v>509</v>
      </c>
      <c r="D18" s="45" t="s">
        <v>38</v>
      </c>
      <c r="E18" s="46" t="s">
        <v>510</v>
      </c>
      <c r="F18" s="47">
        <v>2.35</v>
      </c>
      <c r="G18" s="47">
        <v>2.35</v>
      </c>
      <c r="H18" s="486" t="s">
        <v>511</v>
      </c>
      <c r="I18" s="48">
        <v>2.35</v>
      </c>
    </row>
    <row r="19" spans="1:9" ht="49.5" customHeight="1" thickBot="1">
      <c r="A19" s="505"/>
      <c r="B19" s="49" t="s">
        <v>508</v>
      </c>
      <c r="C19" s="511"/>
      <c r="D19" s="50" t="s">
        <v>41</v>
      </c>
      <c r="E19" s="40" t="s">
        <v>510</v>
      </c>
      <c r="F19" s="51">
        <v>2.8</v>
      </c>
      <c r="G19" s="51">
        <v>2.8</v>
      </c>
      <c r="H19" s="498"/>
      <c r="I19" s="52">
        <v>2.8</v>
      </c>
    </row>
    <row r="20" spans="1:9" ht="47.25" customHeight="1">
      <c r="A20" s="505"/>
      <c r="B20" s="49" t="s">
        <v>512</v>
      </c>
      <c r="C20" s="511"/>
      <c r="D20" s="39" t="s">
        <v>38</v>
      </c>
      <c r="E20" s="40" t="s">
        <v>510</v>
      </c>
      <c r="F20" s="51">
        <v>3.36</v>
      </c>
      <c r="G20" s="51">
        <v>3.36</v>
      </c>
      <c r="H20" s="498"/>
      <c r="I20" s="52">
        <v>3.36</v>
      </c>
    </row>
    <row r="21" spans="1:9" ht="49.5" customHeight="1" thickBot="1">
      <c r="A21" s="506"/>
      <c r="B21" s="53" t="s">
        <v>512</v>
      </c>
      <c r="C21" s="512"/>
      <c r="D21" s="50" t="s">
        <v>41</v>
      </c>
      <c r="E21" s="54" t="s">
        <v>510</v>
      </c>
      <c r="F21" s="55">
        <v>3.5</v>
      </c>
      <c r="G21" s="55">
        <v>3.5</v>
      </c>
      <c r="H21" s="490"/>
      <c r="I21" s="56">
        <v>3.5</v>
      </c>
    </row>
  </sheetData>
  <mergeCells count="21">
    <mergeCell ref="A17:A21"/>
    <mergeCell ref="B17:I17"/>
    <mergeCell ref="C18:C21"/>
    <mergeCell ref="H18:H21"/>
    <mergeCell ref="A14:A16"/>
    <mergeCell ref="B14:I14"/>
    <mergeCell ref="C15:C16"/>
    <mergeCell ref="H15:H16"/>
    <mergeCell ref="A9:A13"/>
    <mergeCell ref="B9:I9"/>
    <mergeCell ref="C10:C13"/>
    <mergeCell ref="H10:H13"/>
    <mergeCell ref="A6:A8"/>
    <mergeCell ref="B6:I6"/>
    <mergeCell ref="C7:C8"/>
    <mergeCell ref="H7:H8"/>
    <mergeCell ref="C1:F1"/>
    <mergeCell ref="A3:A5"/>
    <mergeCell ref="B3:I3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26"/>
  <sheetViews>
    <sheetView zoomScale="75" zoomScaleNormal="75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515" t="s">
        <v>513</v>
      </c>
      <c r="B1" s="460"/>
      <c r="C1" s="460"/>
      <c r="D1" s="460"/>
      <c r="E1" s="460"/>
      <c r="F1" s="460"/>
      <c r="G1" s="460"/>
      <c r="H1" s="460"/>
    </row>
    <row r="2" ht="13.5" thickBot="1"/>
    <row r="3" spans="1:7" ht="32.25" thickBot="1">
      <c r="A3" s="536" t="s">
        <v>946</v>
      </c>
      <c r="B3" s="536" t="s">
        <v>514</v>
      </c>
      <c r="C3" s="536" t="s">
        <v>515</v>
      </c>
      <c r="D3" s="62" t="s">
        <v>516</v>
      </c>
      <c r="E3" s="62" t="s">
        <v>517</v>
      </c>
      <c r="F3" s="538" t="s">
        <v>33</v>
      </c>
      <c r="G3" s="522" t="s">
        <v>28</v>
      </c>
    </row>
    <row r="4" spans="1:7" ht="16.5" thickBot="1">
      <c r="A4" s="537"/>
      <c r="B4" s="537"/>
      <c r="C4" s="537"/>
      <c r="D4" s="62"/>
      <c r="E4" s="62"/>
      <c r="F4" s="539"/>
      <c r="G4" s="523"/>
    </row>
    <row r="5" spans="1:6" ht="16.5" thickBot="1">
      <c r="A5" s="64">
        <v>1</v>
      </c>
      <c r="B5" s="526" t="s">
        <v>35</v>
      </c>
      <c r="C5" s="527"/>
      <c r="D5" s="527"/>
      <c r="E5" s="528"/>
      <c r="F5" s="65"/>
    </row>
    <row r="6" spans="1:7" ht="95.25" thickBot="1">
      <c r="A6" s="65"/>
      <c r="B6" s="65" t="s">
        <v>518</v>
      </c>
      <c r="C6" s="63" t="s">
        <v>519</v>
      </c>
      <c r="D6" s="63">
        <v>26.09</v>
      </c>
      <c r="E6" s="63">
        <v>29.97</v>
      </c>
      <c r="F6" s="65" t="s">
        <v>520</v>
      </c>
      <c r="G6" s="516" t="s">
        <v>37</v>
      </c>
    </row>
    <row r="7" spans="1:7" ht="48" thickBot="1">
      <c r="A7" s="65"/>
      <c r="B7" s="65" t="s">
        <v>521</v>
      </c>
      <c r="C7" s="63" t="s">
        <v>522</v>
      </c>
      <c r="D7" s="63">
        <v>5.183</v>
      </c>
      <c r="E7" s="63">
        <v>5.654</v>
      </c>
      <c r="F7" s="65" t="s">
        <v>523</v>
      </c>
      <c r="G7" s="517"/>
    </row>
    <row r="8" spans="1:6" ht="16.5" thickBot="1">
      <c r="A8" s="64">
        <v>2</v>
      </c>
      <c r="B8" s="526" t="s">
        <v>42</v>
      </c>
      <c r="C8" s="527"/>
      <c r="D8" s="527"/>
      <c r="E8" s="528"/>
      <c r="F8" s="65"/>
    </row>
    <row r="9" spans="1:7" ht="79.5" thickBot="1">
      <c r="A9" s="65"/>
      <c r="B9" s="65" t="s">
        <v>524</v>
      </c>
      <c r="C9" s="63" t="s">
        <v>519</v>
      </c>
      <c r="D9" s="63">
        <v>18.44</v>
      </c>
      <c r="E9" s="63">
        <v>21.18</v>
      </c>
      <c r="F9" s="65" t="s">
        <v>525</v>
      </c>
      <c r="G9" s="516" t="s">
        <v>37</v>
      </c>
    </row>
    <row r="10" spans="1:7" ht="48" thickBot="1">
      <c r="A10" s="65"/>
      <c r="B10" s="65" t="s">
        <v>526</v>
      </c>
      <c r="C10" s="63" t="s">
        <v>522</v>
      </c>
      <c r="D10" s="63">
        <v>9.029</v>
      </c>
      <c r="E10" s="63">
        <v>9.85</v>
      </c>
      <c r="F10" s="65" t="s">
        <v>523</v>
      </c>
      <c r="G10" s="517"/>
    </row>
    <row r="11" spans="1:6" ht="16.5" thickBot="1">
      <c r="A11" s="64">
        <v>3</v>
      </c>
      <c r="B11" s="526" t="s">
        <v>527</v>
      </c>
      <c r="C11" s="527"/>
      <c r="D11" s="527"/>
      <c r="E11" s="528"/>
      <c r="F11" s="65"/>
    </row>
    <row r="12" spans="1:7" ht="79.5" thickBot="1">
      <c r="A12" s="65"/>
      <c r="B12" s="65" t="s">
        <v>528</v>
      </c>
      <c r="C12" s="63" t="s">
        <v>529</v>
      </c>
      <c r="D12" s="63">
        <v>1530.46</v>
      </c>
      <c r="E12" s="63">
        <v>1681.5</v>
      </c>
      <c r="F12" s="69" t="s">
        <v>530</v>
      </c>
      <c r="G12" s="518" t="s">
        <v>500</v>
      </c>
    </row>
    <row r="13" spans="1:7" ht="48" thickBot="1">
      <c r="A13" s="65"/>
      <c r="B13" s="65" t="s">
        <v>533</v>
      </c>
      <c r="C13" s="63" t="s">
        <v>534</v>
      </c>
      <c r="D13" s="63">
        <v>0.03553</v>
      </c>
      <c r="E13" s="63">
        <v>0.03876</v>
      </c>
      <c r="F13" s="70"/>
      <c r="G13" s="519"/>
    </row>
    <row r="14" spans="1:7" ht="48" thickBot="1">
      <c r="A14" s="65"/>
      <c r="B14" s="65" t="s">
        <v>535</v>
      </c>
      <c r="C14" s="63" t="s">
        <v>534</v>
      </c>
      <c r="D14" s="63">
        <v>0.03113</v>
      </c>
      <c r="E14" s="63">
        <v>0.03396</v>
      </c>
      <c r="F14" s="70" t="s">
        <v>531</v>
      </c>
      <c r="G14" s="519"/>
    </row>
    <row r="15" spans="1:7" ht="48" thickBot="1">
      <c r="A15" s="65"/>
      <c r="B15" s="65" t="s">
        <v>536</v>
      </c>
      <c r="C15" s="63" t="s">
        <v>534</v>
      </c>
      <c r="D15" s="63">
        <v>0.02673</v>
      </c>
      <c r="E15" s="63">
        <v>0.02916</v>
      </c>
      <c r="F15" s="70"/>
      <c r="G15" s="519"/>
    </row>
    <row r="16" spans="1:7" ht="48" customHeight="1" thickBot="1">
      <c r="A16" s="65"/>
      <c r="B16" s="65" t="s">
        <v>537</v>
      </c>
      <c r="C16" s="63" t="s">
        <v>534</v>
      </c>
      <c r="D16" s="63">
        <v>0.02794</v>
      </c>
      <c r="E16" s="63">
        <v>0.03048</v>
      </c>
      <c r="F16" s="70" t="s">
        <v>523</v>
      </c>
      <c r="G16" s="520"/>
    </row>
    <row r="17" spans="1:7" ht="16.5" thickBot="1">
      <c r="A17" s="64" t="s">
        <v>538</v>
      </c>
      <c r="B17" s="526" t="s">
        <v>539</v>
      </c>
      <c r="C17" s="527"/>
      <c r="D17" s="527"/>
      <c r="E17" s="528"/>
      <c r="F17" s="70"/>
      <c r="G17" s="520"/>
    </row>
    <row r="18" spans="1:7" ht="48" thickBot="1">
      <c r="A18" s="65"/>
      <c r="B18" s="65" t="s">
        <v>540</v>
      </c>
      <c r="C18" s="63" t="s">
        <v>529</v>
      </c>
      <c r="D18" s="63">
        <v>1530.46</v>
      </c>
      <c r="E18" s="63">
        <v>1681.5</v>
      </c>
      <c r="F18" s="70" t="s">
        <v>532</v>
      </c>
      <c r="G18" s="520"/>
    </row>
    <row r="19" spans="1:7" ht="15.75">
      <c r="A19" s="529"/>
      <c r="B19" s="529" t="s">
        <v>541</v>
      </c>
      <c r="C19" s="67" t="s">
        <v>542</v>
      </c>
      <c r="D19" s="534" t="s">
        <v>544</v>
      </c>
      <c r="E19" s="534" t="s">
        <v>545</v>
      </c>
      <c r="F19" s="70"/>
      <c r="G19" s="520"/>
    </row>
    <row r="20" spans="1:7" ht="16.5" thickBot="1">
      <c r="A20" s="533"/>
      <c r="B20" s="533"/>
      <c r="C20" s="68" t="s">
        <v>543</v>
      </c>
      <c r="D20" s="535"/>
      <c r="E20" s="535"/>
      <c r="F20" s="71"/>
      <c r="G20" s="521"/>
    </row>
    <row r="21" spans="1:6" ht="16.5" thickBot="1">
      <c r="A21" s="64">
        <v>5</v>
      </c>
      <c r="B21" s="526" t="s">
        <v>546</v>
      </c>
      <c r="C21" s="527"/>
      <c r="D21" s="527"/>
      <c r="E21" s="528"/>
      <c r="F21" s="65"/>
    </row>
    <row r="22" spans="1:7" ht="63.75" thickBot="1">
      <c r="A22" s="65"/>
      <c r="B22" s="65" t="s">
        <v>547</v>
      </c>
      <c r="C22" s="63" t="s">
        <v>510</v>
      </c>
      <c r="D22" s="63">
        <v>2.8</v>
      </c>
      <c r="E22" s="63">
        <v>3.06</v>
      </c>
      <c r="F22" s="529" t="s">
        <v>548</v>
      </c>
      <c r="G22" s="524" t="s">
        <v>552</v>
      </c>
    </row>
    <row r="23" spans="1:7" ht="63.75" thickBot="1">
      <c r="A23" s="66"/>
      <c r="B23" s="66" t="s">
        <v>549</v>
      </c>
      <c r="C23" s="67" t="s">
        <v>510</v>
      </c>
      <c r="D23" s="67">
        <v>3.5</v>
      </c>
      <c r="E23" s="67">
        <v>3.83</v>
      </c>
      <c r="F23" s="530"/>
      <c r="G23" s="525"/>
    </row>
    <row r="24" spans="1:7" ht="12.75">
      <c r="A24" s="531" t="s">
        <v>550</v>
      </c>
      <c r="B24" s="531"/>
      <c r="C24" s="531"/>
      <c r="D24" s="531"/>
      <c r="E24" s="531"/>
      <c r="F24" s="531"/>
      <c r="G24" s="532"/>
    </row>
    <row r="25" spans="1:7" ht="12.75">
      <c r="A25" s="513" t="s">
        <v>551</v>
      </c>
      <c r="B25" s="514"/>
      <c r="C25" s="514"/>
      <c r="D25" s="514"/>
      <c r="E25" s="514"/>
      <c r="F25" s="514"/>
      <c r="G25" s="72"/>
    </row>
    <row r="26" ht="15.75">
      <c r="A26" s="5"/>
    </row>
  </sheetData>
  <mergeCells count="22">
    <mergeCell ref="A3:A4"/>
    <mergeCell ref="B3:B4"/>
    <mergeCell ref="C3:C4"/>
    <mergeCell ref="F3:F4"/>
    <mergeCell ref="B5:E5"/>
    <mergeCell ref="B8:E8"/>
    <mergeCell ref="B11:E11"/>
    <mergeCell ref="B17:E17"/>
    <mergeCell ref="A19:A20"/>
    <mergeCell ref="B19:B20"/>
    <mergeCell ref="D19:D20"/>
    <mergeCell ref="E19:E20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G108"/>
  <sheetViews>
    <sheetView workbookViewId="0" topLeftCell="A1">
      <selection activeCell="A2" sqref="A2:G108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40" t="s">
        <v>24</v>
      </c>
      <c r="C1" s="541"/>
      <c r="D1" s="541"/>
      <c r="E1" s="541"/>
    </row>
    <row r="2" spans="1:7" s="4" customFormat="1" ht="63">
      <c r="A2" s="1" t="s">
        <v>946</v>
      </c>
      <c r="B2" s="1" t="s">
        <v>947</v>
      </c>
      <c r="C2" s="1" t="s">
        <v>948</v>
      </c>
      <c r="D2" s="1" t="s">
        <v>949</v>
      </c>
      <c r="E2" s="2" t="s">
        <v>950</v>
      </c>
      <c r="F2" s="3" t="s">
        <v>951</v>
      </c>
      <c r="G2" s="3" t="s">
        <v>952</v>
      </c>
    </row>
    <row r="3" spans="1:7" ht="15.75">
      <c r="A3" s="542" t="s">
        <v>991</v>
      </c>
      <c r="B3" s="543"/>
      <c r="C3" s="543"/>
      <c r="D3" s="543"/>
      <c r="E3" s="543"/>
      <c r="F3" s="543"/>
      <c r="G3" s="544"/>
    </row>
    <row r="4" spans="1:7" ht="15.75">
      <c r="A4" s="545"/>
      <c r="B4" s="546"/>
      <c r="C4" s="546"/>
      <c r="D4" s="546"/>
      <c r="E4" s="546"/>
      <c r="F4" s="546"/>
      <c r="G4" s="547"/>
    </row>
    <row r="5" spans="1:7" ht="135">
      <c r="A5" s="6" t="s">
        <v>992</v>
      </c>
      <c r="B5" s="7" t="s">
        <v>993</v>
      </c>
      <c r="C5" s="8" t="s">
        <v>994</v>
      </c>
      <c r="D5" s="7" t="s">
        <v>995</v>
      </c>
      <c r="E5" s="9">
        <v>0.04</v>
      </c>
      <c r="F5" s="24">
        <v>40544</v>
      </c>
      <c r="G5" s="25" t="s">
        <v>25</v>
      </c>
    </row>
    <row r="6" spans="1:7" ht="90">
      <c r="A6" s="10" t="s">
        <v>996</v>
      </c>
      <c r="B6" s="11" t="s">
        <v>997</v>
      </c>
      <c r="C6" s="12" t="s">
        <v>67</v>
      </c>
      <c r="D6" s="11" t="s">
        <v>995</v>
      </c>
      <c r="E6" s="13">
        <v>0.013</v>
      </c>
      <c r="F6" s="24">
        <f>$F$5</f>
        <v>40544</v>
      </c>
      <c r="G6" s="25" t="s">
        <v>25</v>
      </c>
    </row>
    <row r="7" spans="1:7" ht="123.75">
      <c r="A7" s="10" t="s">
        <v>68</v>
      </c>
      <c r="B7" s="11" t="s">
        <v>69</v>
      </c>
      <c r="C7" s="14" t="s">
        <v>70</v>
      </c>
      <c r="D7" s="11" t="s">
        <v>995</v>
      </c>
      <c r="E7" s="13">
        <v>0.0759</v>
      </c>
      <c r="F7" s="24">
        <f aca="true" t="shared" si="0" ref="F7:F17">$F$5</f>
        <v>40544</v>
      </c>
      <c r="G7" s="25" t="s">
        <v>25</v>
      </c>
    </row>
    <row r="8" spans="1:7" ht="203.25" customHeight="1">
      <c r="A8" s="10" t="s">
        <v>71</v>
      </c>
      <c r="B8" s="11" t="s">
        <v>72</v>
      </c>
      <c r="C8" s="12" t="s">
        <v>73</v>
      </c>
      <c r="D8" s="11" t="s">
        <v>995</v>
      </c>
      <c r="E8" s="13">
        <v>0.0806</v>
      </c>
      <c r="F8" s="24">
        <f t="shared" si="0"/>
        <v>40544</v>
      </c>
      <c r="G8" s="25" t="s">
        <v>25</v>
      </c>
    </row>
    <row r="9" spans="1:7" ht="102.75" customHeight="1">
      <c r="A9" s="10" t="s">
        <v>74</v>
      </c>
      <c r="B9" s="11" t="s">
        <v>75</v>
      </c>
      <c r="C9" s="12" t="s">
        <v>76</v>
      </c>
      <c r="D9" s="11" t="s">
        <v>995</v>
      </c>
      <c r="E9" s="13">
        <v>0.0569</v>
      </c>
      <c r="F9" s="24">
        <f t="shared" si="0"/>
        <v>40544</v>
      </c>
      <c r="G9" s="25" t="s">
        <v>25</v>
      </c>
    </row>
    <row r="10" spans="1:7" ht="146.25">
      <c r="A10" s="548" t="s">
        <v>77</v>
      </c>
      <c r="B10" s="550" t="s">
        <v>78</v>
      </c>
      <c r="C10" s="12" t="s">
        <v>79</v>
      </c>
      <c r="D10" s="11" t="s">
        <v>995</v>
      </c>
      <c r="E10" s="552">
        <v>0.1185</v>
      </c>
      <c r="F10" s="24">
        <f t="shared" si="0"/>
        <v>40544</v>
      </c>
      <c r="G10" s="25" t="s">
        <v>25</v>
      </c>
    </row>
    <row r="11" spans="1:7" ht="153" customHeight="1">
      <c r="A11" s="549"/>
      <c r="B11" s="551"/>
      <c r="C11" s="12" t="s">
        <v>456</v>
      </c>
      <c r="D11" s="11" t="s">
        <v>457</v>
      </c>
      <c r="E11" s="553"/>
      <c r="F11" s="24">
        <f t="shared" si="0"/>
        <v>40544</v>
      </c>
      <c r="G11" s="25" t="s">
        <v>25</v>
      </c>
    </row>
    <row r="12" spans="1:7" ht="192.75" customHeight="1">
      <c r="A12" s="10" t="s">
        <v>458</v>
      </c>
      <c r="B12" s="11" t="s">
        <v>459</v>
      </c>
      <c r="C12" s="12" t="s">
        <v>324</v>
      </c>
      <c r="D12" s="11" t="s">
        <v>995</v>
      </c>
      <c r="E12" s="13">
        <v>0.0711</v>
      </c>
      <c r="F12" s="24">
        <f t="shared" si="0"/>
        <v>40544</v>
      </c>
      <c r="G12" s="25" t="s">
        <v>25</v>
      </c>
    </row>
    <row r="13" spans="1:7" ht="146.25">
      <c r="A13" s="10" t="s">
        <v>325</v>
      </c>
      <c r="B13" s="11" t="s">
        <v>326</v>
      </c>
      <c r="C13" s="12" t="s">
        <v>327</v>
      </c>
      <c r="D13" s="11" t="s">
        <v>995</v>
      </c>
      <c r="E13" s="13">
        <v>0.0948</v>
      </c>
      <c r="F13" s="24">
        <f t="shared" si="0"/>
        <v>40544</v>
      </c>
      <c r="G13" s="25" t="s">
        <v>25</v>
      </c>
    </row>
    <row r="14" spans="1:7" ht="56.25">
      <c r="A14" s="10" t="s">
        <v>328</v>
      </c>
      <c r="B14" s="11" t="s">
        <v>329</v>
      </c>
      <c r="C14" s="12" t="s">
        <v>330</v>
      </c>
      <c r="D14" s="11" t="s">
        <v>995</v>
      </c>
      <c r="E14" s="13">
        <v>0.0569</v>
      </c>
      <c r="F14" s="24">
        <f t="shared" si="0"/>
        <v>40544</v>
      </c>
      <c r="G14" s="25" t="s">
        <v>25</v>
      </c>
    </row>
    <row r="15" spans="1:7" ht="47.25">
      <c r="A15" s="10" t="s">
        <v>331</v>
      </c>
      <c r="B15" s="11" t="s">
        <v>332</v>
      </c>
      <c r="C15" s="12" t="s">
        <v>333</v>
      </c>
      <c r="D15" s="11" t="s">
        <v>995</v>
      </c>
      <c r="E15" s="13">
        <v>0.0427</v>
      </c>
      <c r="F15" s="24">
        <f t="shared" si="0"/>
        <v>40544</v>
      </c>
      <c r="G15" s="25" t="s">
        <v>25</v>
      </c>
    </row>
    <row r="16" spans="1:7" ht="47.25">
      <c r="A16" s="10" t="s">
        <v>334</v>
      </c>
      <c r="B16" s="11" t="s">
        <v>335</v>
      </c>
      <c r="C16" s="12" t="s">
        <v>336</v>
      </c>
      <c r="D16" s="11" t="s">
        <v>995</v>
      </c>
      <c r="E16" s="13">
        <v>0.0522</v>
      </c>
      <c r="F16" s="24">
        <f t="shared" si="0"/>
        <v>40544</v>
      </c>
      <c r="G16" s="25" t="s">
        <v>25</v>
      </c>
    </row>
    <row r="17" spans="1:7" ht="63">
      <c r="A17" s="10" t="s">
        <v>337</v>
      </c>
      <c r="B17" s="11" t="s">
        <v>338</v>
      </c>
      <c r="C17" s="12" t="s">
        <v>339</v>
      </c>
      <c r="D17" s="11" t="s">
        <v>995</v>
      </c>
      <c r="E17" s="13">
        <v>0.0373</v>
      </c>
      <c r="F17" s="24">
        <f t="shared" si="0"/>
        <v>40544</v>
      </c>
      <c r="G17" s="25" t="s">
        <v>25</v>
      </c>
    </row>
    <row r="18" spans="1:7" ht="15.75">
      <c r="A18" s="542" t="s">
        <v>340</v>
      </c>
      <c r="B18" s="543"/>
      <c r="C18" s="543"/>
      <c r="D18" s="543"/>
      <c r="E18" s="543"/>
      <c r="F18" s="543"/>
      <c r="G18" s="544"/>
    </row>
    <row r="19" spans="1:7" ht="15.75">
      <c r="A19" s="545"/>
      <c r="B19" s="546"/>
      <c r="C19" s="546"/>
      <c r="D19" s="546"/>
      <c r="E19" s="546"/>
      <c r="F19" s="546"/>
      <c r="G19" s="547"/>
    </row>
    <row r="20" spans="1:7" ht="157.5">
      <c r="A20" s="10" t="s">
        <v>341</v>
      </c>
      <c r="B20" s="11" t="s">
        <v>342</v>
      </c>
      <c r="C20" s="12" t="s">
        <v>343</v>
      </c>
      <c r="D20" s="11" t="s">
        <v>995</v>
      </c>
      <c r="E20" s="13">
        <v>0.102</v>
      </c>
      <c r="F20" s="24">
        <f>$F$5</f>
        <v>40544</v>
      </c>
      <c r="G20" s="25" t="s">
        <v>25</v>
      </c>
    </row>
    <row r="21" spans="1:7" ht="33.75">
      <c r="A21" s="554" t="s">
        <v>344</v>
      </c>
      <c r="B21" s="550" t="s">
        <v>345</v>
      </c>
      <c r="C21" s="12" t="s">
        <v>346</v>
      </c>
      <c r="D21" s="11" t="s">
        <v>347</v>
      </c>
      <c r="E21" s="552">
        <v>3.68</v>
      </c>
      <c r="F21" s="559">
        <f>$F$5</f>
        <v>40544</v>
      </c>
      <c r="G21" s="562" t="s">
        <v>25</v>
      </c>
    </row>
    <row r="22" spans="1:7" ht="33.75">
      <c r="A22" s="555"/>
      <c r="B22" s="557"/>
      <c r="C22" s="12" t="s">
        <v>348</v>
      </c>
      <c r="D22" s="15" t="s">
        <v>349</v>
      </c>
      <c r="E22" s="558"/>
      <c r="F22" s="560"/>
      <c r="G22" s="511"/>
    </row>
    <row r="23" spans="1:7" ht="31.5">
      <c r="A23" s="555"/>
      <c r="B23" s="557"/>
      <c r="C23" s="12" t="s">
        <v>350</v>
      </c>
      <c r="D23" s="11" t="s">
        <v>351</v>
      </c>
      <c r="E23" s="558"/>
      <c r="F23" s="560"/>
      <c r="G23" s="511"/>
    </row>
    <row r="24" spans="1:7" ht="31.5">
      <c r="A24" s="555"/>
      <c r="B24" s="557"/>
      <c r="C24" s="12" t="s">
        <v>352</v>
      </c>
      <c r="D24" s="11" t="s">
        <v>351</v>
      </c>
      <c r="E24" s="558"/>
      <c r="F24" s="560"/>
      <c r="G24" s="511"/>
    </row>
    <row r="25" spans="1:7" ht="45">
      <c r="A25" s="556"/>
      <c r="B25" s="551"/>
      <c r="C25" s="12" t="s">
        <v>353</v>
      </c>
      <c r="D25" s="11" t="s">
        <v>351</v>
      </c>
      <c r="E25" s="558"/>
      <c r="F25" s="560"/>
      <c r="G25" s="511"/>
    </row>
    <row r="26" spans="1:7" ht="56.25">
      <c r="A26" s="554" t="s">
        <v>354</v>
      </c>
      <c r="B26" s="550" t="s">
        <v>355</v>
      </c>
      <c r="C26" s="12" t="s">
        <v>356</v>
      </c>
      <c r="D26" s="11" t="s">
        <v>349</v>
      </c>
      <c r="E26" s="558"/>
      <c r="F26" s="560"/>
      <c r="G26" s="511"/>
    </row>
    <row r="27" spans="1:7" ht="33.75">
      <c r="A27" s="555"/>
      <c r="B27" s="557"/>
      <c r="C27" s="12" t="s">
        <v>357</v>
      </c>
      <c r="D27" s="15" t="s">
        <v>358</v>
      </c>
      <c r="E27" s="558"/>
      <c r="F27" s="560"/>
      <c r="G27" s="511"/>
    </row>
    <row r="28" spans="1:7" ht="31.5">
      <c r="A28" s="555"/>
      <c r="B28" s="557"/>
      <c r="C28" s="12" t="s">
        <v>359</v>
      </c>
      <c r="D28" s="11" t="s">
        <v>358</v>
      </c>
      <c r="E28" s="558"/>
      <c r="F28" s="560"/>
      <c r="G28" s="511"/>
    </row>
    <row r="29" spans="1:7" ht="33.75">
      <c r="A29" s="555"/>
      <c r="B29" s="557"/>
      <c r="C29" s="12" t="s">
        <v>360</v>
      </c>
      <c r="D29" s="11" t="s">
        <v>349</v>
      </c>
      <c r="E29" s="558"/>
      <c r="F29" s="560"/>
      <c r="G29" s="511"/>
    </row>
    <row r="30" spans="1:7" ht="47.25">
      <c r="A30" s="555"/>
      <c r="B30" s="557"/>
      <c r="C30" s="12" t="s">
        <v>361</v>
      </c>
      <c r="D30" s="11" t="s">
        <v>457</v>
      </c>
      <c r="E30" s="558"/>
      <c r="F30" s="560"/>
      <c r="G30" s="511"/>
    </row>
    <row r="31" spans="1:7" ht="31.5">
      <c r="A31" s="555"/>
      <c r="B31" s="557"/>
      <c r="C31" s="12" t="s">
        <v>362</v>
      </c>
      <c r="D31" s="11" t="s">
        <v>351</v>
      </c>
      <c r="E31" s="558"/>
      <c r="F31" s="560"/>
      <c r="G31" s="511"/>
    </row>
    <row r="32" spans="1:7" ht="31.5">
      <c r="A32" s="555"/>
      <c r="B32" s="557"/>
      <c r="C32" s="12" t="s">
        <v>363</v>
      </c>
      <c r="D32" s="11" t="s">
        <v>351</v>
      </c>
      <c r="E32" s="558"/>
      <c r="F32" s="560"/>
      <c r="G32" s="511"/>
    </row>
    <row r="33" spans="1:7" ht="31.5">
      <c r="A33" s="556"/>
      <c r="B33" s="551"/>
      <c r="C33" s="12" t="s">
        <v>364</v>
      </c>
      <c r="D33" s="11" t="s">
        <v>351</v>
      </c>
      <c r="E33" s="553"/>
      <c r="F33" s="561"/>
      <c r="G33" s="563"/>
    </row>
    <row r="34" spans="1:7" ht="33.75">
      <c r="A34" s="554" t="s">
        <v>365</v>
      </c>
      <c r="B34" s="566" t="s">
        <v>366</v>
      </c>
      <c r="C34" s="12" t="s">
        <v>367</v>
      </c>
      <c r="D34" s="11" t="s">
        <v>368</v>
      </c>
      <c r="E34" s="552">
        <v>0.1237</v>
      </c>
      <c r="F34" s="564">
        <f>$F$5</f>
        <v>40544</v>
      </c>
      <c r="G34" s="570" t="s">
        <v>25</v>
      </c>
    </row>
    <row r="35" spans="1:7" ht="31.5">
      <c r="A35" s="555"/>
      <c r="B35" s="567"/>
      <c r="C35" s="12" t="s">
        <v>369</v>
      </c>
      <c r="D35" s="11" t="s">
        <v>995</v>
      </c>
      <c r="E35" s="558"/>
      <c r="F35" s="569"/>
      <c r="G35" s="571"/>
    </row>
    <row r="36" spans="1:7" ht="67.5">
      <c r="A36" s="555"/>
      <c r="B36" s="567"/>
      <c r="C36" s="12" t="s">
        <v>370</v>
      </c>
      <c r="D36" s="11" t="s">
        <v>995</v>
      </c>
      <c r="E36" s="558"/>
      <c r="F36" s="569"/>
      <c r="G36" s="571"/>
    </row>
    <row r="37" spans="1:7" ht="31.5">
      <c r="A37" s="556"/>
      <c r="B37" s="568"/>
      <c r="C37" s="12" t="s">
        <v>371</v>
      </c>
      <c r="D37" s="11" t="s">
        <v>995</v>
      </c>
      <c r="E37" s="553"/>
      <c r="F37" s="565"/>
      <c r="G37" s="572"/>
    </row>
    <row r="38" spans="1:7" ht="31.5">
      <c r="A38" s="554" t="s">
        <v>372</v>
      </c>
      <c r="B38" s="566" t="s">
        <v>373</v>
      </c>
      <c r="C38" s="12" t="s">
        <v>374</v>
      </c>
      <c r="D38" s="11" t="s">
        <v>368</v>
      </c>
      <c r="E38" s="552">
        <v>0.4</v>
      </c>
      <c r="F38" s="564">
        <f>$F$5</f>
        <v>40544</v>
      </c>
      <c r="G38" s="573" t="s">
        <v>25</v>
      </c>
    </row>
    <row r="39" spans="1:7" ht="31.5">
      <c r="A39" s="556"/>
      <c r="B39" s="568"/>
      <c r="C39" s="12" t="s">
        <v>375</v>
      </c>
      <c r="D39" s="11" t="s">
        <v>368</v>
      </c>
      <c r="E39" s="553"/>
      <c r="F39" s="565"/>
      <c r="G39" s="574"/>
    </row>
    <row r="40" spans="1:7" ht="15.75">
      <c r="A40" s="542" t="s">
        <v>376</v>
      </c>
      <c r="B40" s="543"/>
      <c r="C40" s="543"/>
      <c r="D40" s="543"/>
      <c r="E40" s="543"/>
      <c r="F40" s="543"/>
      <c r="G40" s="544"/>
    </row>
    <row r="41" spans="1:7" ht="15.75">
      <c r="A41" s="545"/>
      <c r="B41" s="546"/>
      <c r="C41" s="546"/>
      <c r="D41" s="546"/>
      <c r="E41" s="546"/>
      <c r="F41" s="546"/>
      <c r="G41" s="547"/>
    </row>
    <row r="42" spans="1:7" ht="31.5">
      <c r="A42" s="554" t="s">
        <v>377</v>
      </c>
      <c r="B42" s="566" t="s">
        <v>378</v>
      </c>
      <c r="C42" s="12" t="s">
        <v>379</v>
      </c>
      <c r="D42" s="11" t="s">
        <v>349</v>
      </c>
      <c r="E42" s="552">
        <v>1</v>
      </c>
      <c r="F42" s="564">
        <f>$F$5</f>
        <v>40544</v>
      </c>
      <c r="G42" s="570" t="str">
        <f>$G$5</f>
        <v>Общее собрание собственников МКД</v>
      </c>
    </row>
    <row r="43" spans="1:7" ht="31.5">
      <c r="A43" s="555"/>
      <c r="B43" s="567"/>
      <c r="C43" s="12" t="s">
        <v>380</v>
      </c>
      <c r="D43" s="11" t="s">
        <v>347</v>
      </c>
      <c r="E43" s="575"/>
      <c r="F43" s="579"/>
      <c r="G43" s="581"/>
    </row>
    <row r="44" spans="1:7" ht="33.75">
      <c r="A44" s="555"/>
      <c r="B44" s="567"/>
      <c r="C44" s="12" t="s">
        <v>381</v>
      </c>
      <c r="D44" s="11" t="s">
        <v>351</v>
      </c>
      <c r="E44" s="575"/>
      <c r="F44" s="579"/>
      <c r="G44" s="581"/>
    </row>
    <row r="45" spans="1:7" ht="15.75">
      <c r="A45" s="555"/>
      <c r="B45" s="567"/>
      <c r="C45" s="577" t="s">
        <v>382</v>
      </c>
      <c r="D45" s="566" t="s">
        <v>351</v>
      </c>
      <c r="E45" s="575"/>
      <c r="F45" s="579"/>
      <c r="G45" s="581"/>
    </row>
    <row r="46" spans="1:7" ht="15.75">
      <c r="A46" s="555"/>
      <c r="B46" s="567"/>
      <c r="C46" s="578"/>
      <c r="D46" s="568"/>
      <c r="E46" s="576"/>
      <c r="F46" s="580"/>
      <c r="G46" s="582"/>
    </row>
    <row r="47" spans="1:7" ht="15.75">
      <c r="A47" s="555"/>
      <c r="B47" s="567"/>
      <c r="C47" s="577" t="s">
        <v>383</v>
      </c>
      <c r="D47" s="566" t="s">
        <v>384</v>
      </c>
      <c r="E47" s="552">
        <v>0.04</v>
      </c>
      <c r="F47" s="564">
        <f>$F$5</f>
        <v>40544</v>
      </c>
      <c r="G47" s="573" t="str">
        <f>$G$5</f>
        <v>Общее собрание собственников МКД</v>
      </c>
    </row>
    <row r="48" spans="1:7" ht="15.75">
      <c r="A48" s="555"/>
      <c r="B48" s="567"/>
      <c r="C48" s="578"/>
      <c r="D48" s="568"/>
      <c r="E48" s="575"/>
      <c r="F48" s="579"/>
      <c r="G48" s="604"/>
    </row>
    <row r="49" spans="1:7" ht="15.75">
      <c r="A49" s="555"/>
      <c r="B49" s="567"/>
      <c r="C49" s="577" t="s">
        <v>385</v>
      </c>
      <c r="D49" s="566" t="s">
        <v>386</v>
      </c>
      <c r="E49" s="575"/>
      <c r="F49" s="579"/>
      <c r="G49" s="604"/>
    </row>
    <row r="50" spans="1:7" ht="15.75">
      <c r="A50" s="556"/>
      <c r="B50" s="568"/>
      <c r="C50" s="578"/>
      <c r="D50" s="568"/>
      <c r="E50" s="576"/>
      <c r="F50" s="580"/>
      <c r="G50" s="605"/>
    </row>
    <row r="51" spans="1:7" ht="15.75">
      <c r="A51" s="554" t="s">
        <v>387</v>
      </c>
      <c r="B51" s="566" t="s">
        <v>388</v>
      </c>
      <c r="C51" s="577" t="s">
        <v>389</v>
      </c>
      <c r="D51" s="550" t="s">
        <v>457</v>
      </c>
      <c r="E51" s="552">
        <v>3.77</v>
      </c>
      <c r="F51" s="564">
        <f>$F$5</f>
        <v>40544</v>
      </c>
      <c r="G51" s="570" t="str">
        <f>$G$5</f>
        <v>Общее собрание собственников МКД</v>
      </c>
    </row>
    <row r="52" spans="1:7" ht="15.75">
      <c r="A52" s="555"/>
      <c r="B52" s="567"/>
      <c r="C52" s="583"/>
      <c r="D52" s="557"/>
      <c r="E52" s="558"/>
      <c r="F52" s="579"/>
      <c r="G52" s="581"/>
    </row>
    <row r="53" spans="1:7" ht="15.75">
      <c r="A53" s="555"/>
      <c r="B53" s="567"/>
      <c r="C53" s="578"/>
      <c r="D53" s="551"/>
      <c r="E53" s="558"/>
      <c r="F53" s="579"/>
      <c r="G53" s="581"/>
    </row>
    <row r="54" spans="1:7" ht="47.25">
      <c r="A54" s="555"/>
      <c r="B54" s="567"/>
      <c r="C54" s="12" t="s">
        <v>390</v>
      </c>
      <c r="D54" s="11" t="s">
        <v>457</v>
      </c>
      <c r="E54" s="558"/>
      <c r="F54" s="579"/>
      <c r="G54" s="581"/>
    </row>
    <row r="55" spans="1:7" ht="15.75">
      <c r="A55" s="555"/>
      <c r="B55" s="567"/>
      <c r="C55" s="577" t="s">
        <v>391</v>
      </c>
      <c r="D55" s="566" t="s">
        <v>392</v>
      </c>
      <c r="E55" s="558"/>
      <c r="F55" s="579"/>
      <c r="G55" s="581"/>
    </row>
    <row r="56" spans="1:7" ht="15.75">
      <c r="A56" s="555"/>
      <c r="B56" s="567"/>
      <c r="C56" s="578"/>
      <c r="D56" s="568"/>
      <c r="E56" s="558"/>
      <c r="F56" s="579"/>
      <c r="G56" s="581"/>
    </row>
    <row r="57" spans="1:7" ht="15.75">
      <c r="A57" s="555"/>
      <c r="B57" s="567"/>
      <c r="C57" s="577" t="s">
        <v>393</v>
      </c>
      <c r="D57" s="566" t="s">
        <v>392</v>
      </c>
      <c r="E57" s="558"/>
      <c r="F57" s="579"/>
      <c r="G57" s="581"/>
    </row>
    <row r="58" spans="1:7" ht="15.75">
      <c r="A58" s="556"/>
      <c r="B58" s="568"/>
      <c r="C58" s="578"/>
      <c r="D58" s="568"/>
      <c r="E58" s="558"/>
      <c r="F58" s="579"/>
      <c r="G58" s="581"/>
    </row>
    <row r="59" spans="1:7" ht="15.75">
      <c r="A59" s="566" t="s">
        <v>394</v>
      </c>
      <c r="B59" s="550" t="s">
        <v>388</v>
      </c>
      <c r="C59" s="577" t="s">
        <v>395</v>
      </c>
      <c r="D59" s="566" t="s">
        <v>396</v>
      </c>
      <c r="E59" s="558"/>
      <c r="F59" s="579"/>
      <c r="G59" s="581"/>
    </row>
    <row r="60" spans="1:7" ht="15.75">
      <c r="A60" s="567"/>
      <c r="B60" s="557"/>
      <c r="C60" s="578"/>
      <c r="D60" s="568"/>
      <c r="E60" s="558"/>
      <c r="F60" s="579"/>
      <c r="G60" s="581"/>
    </row>
    <row r="61" spans="1:7" ht="15.75">
      <c r="A61" s="567"/>
      <c r="B61" s="557"/>
      <c r="C61" s="577" t="s">
        <v>397</v>
      </c>
      <c r="D61" s="566" t="s">
        <v>392</v>
      </c>
      <c r="E61" s="558"/>
      <c r="F61" s="579"/>
      <c r="G61" s="581"/>
    </row>
    <row r="62" spans="1:7" ht="15.75">
      <c r="A62" s="567"/>
      <c r="B62" s="557"/>
      <c r="C62" s="578"/>
      <c r="D62" s="568"/>
      <c r="E62" s="558"/>
      <c r="F62" s="579"/>
      <c r="G62" s="581"/>
    </row>
    <row r="63" spans="1:7" ht="15.75">
      <c r="A63" s="567"/>
      <c r="B63" s="557"/>
      <c r="C63" s="577" t="s">
        <v>398</v>
      </c>
      <c r="D63" s="566" t="s">
        <v>399</v>
      </c>
      <c r="E63" s="558"/>
      <c r="F63" s="579"/>
      <c r="G63" s="581"/>
    </row>
    <row r="64" spans="1:7" ht="15.75">
      <c r="A64" s="567"/>
      <c r="B64" s="557"/>
      <c r="C64" s="578"/>
      <c r="D64" s="568"/>
      <c r="E64" s="558"/>
      <c r="F64" s="579"/>
      <c r="G64" s="581"/>
    </row>
    <row r="65" spans="1:7" ht="15.75" customHeight="1">
      <c r="A65" s="567"/>
      <c r="B65" s="557"/>
      <c r="C65" s="577" t="s">
        <v>393</v>
      </c>
      <c r="D65" s="566" t="s">
        <v>400</v>
      </c>
      <c r="E65" s="558"/>
      <c r="F65" s="579"/>
      <c r="G65" s="581"/>
    </row>
    <row r="66" spans="1:7" ht="15.75">
      <c r="A66" s="568"/>
      <c r="B66" s="551"/>
      <c r="C66" s="578"/>
      <c r="D66" s="568"/>
      <c r="E66" s="553"/>
      <c r="F66" s="580"/>
      <c r="G66" s="582"/>
    </row>
    <row r="67" spans="1:7" ht="31.5">
      <c r="A67" s="566" t="s">
        <v>401</v>
      </c>
      <c r="B67" s="584" t="s">
        <v>402</v>
      </c>
      <c r="C67" s="12" t="s">
        <v>403</v>
      </c>
      <c r="D67" s="11" t="s">
        <v>404</v>
      </c>
      <c r="E67" s="552">
        <v>2.42</v>
      </c>
      <c r="F67" s="564">
        <f>$F$5</f>
        <v>40544</v>
      </c>
      <c r="G67" s="584" t="str">
        <f>$G$5</f>
        <v>Общее собрание собственников МКД</v>
      </c>
    </row>
    <row r="68" spans="1:7" ht="31.5">
      <c r="A68" s="567"/>
      <c r="B68" s="585"/>
      <c r="C68" s="12" t="s">
        <v>405</v>
      </c>
      <c r="D68" s="11" t="s">
        <v>349</v>
      </c>
      <c r="E68" s="558"/>
      <c r="F68" s="579"/>
      <c r="G68" s="585"/>
    </row>
    <row r="69" spans="1:7" ht="31.5">
      <c r="A69" s="568"/>
      <c r="B69" s="586"/>
      <c r="C69" s="12" t="s">
        <v>406</v>
      </c>
      <c r="D69" s="11" t="s">
        <v>404</v>
      </c>
      <c r="E69" s="553"/>
      <c r="F69" s="580"/>
      <c r="G69" s="586"/>
    </row>
    <row r="70" spans="1:7" ht="78.75">
      <c r="A70" s="10" t="s">
        <v>407</v>
      </c>
      <c r="B70" s="11" t="s">
        <v>408</v>
      </c>
      <c r="C70" s="12" t="s">
        <v>409</v>
      </c>
      <c r="D70" s="11" t="s">
        <v>410</v>
      </c>
      <c r="E70" s="13">
        <v>0.83</v>
      </c>
      <c r="F70" s="24">
        <f>$F$5</f>
        <v>40544</v>
      </c>
      <c r="G70" s="25" t="s">
        <v>25</v>
      </c>
    </row>
    <row r="71" spans="1:7" ht="63">
      <c r="A71" s="10" t="s">
        <v>411</v>
      </c>
      <c r="B71" s="11" t="s">
        <v>415</v>
      </c>
      <c r="C71" s="12" t="s">
        <v>416</v>
      </c>
      <c r="D71" s="11" t="s">
        <v>410</v>
      </c>
      <c r="E71" s="13">
        <v>0.01</v>
      </c>
      <c r="F71" s="24">
        <f>$F$5</f>
        <v>40544</v>
      </c>
      <c r="G71" s="25" t="s">
        <v>25</v>
      </c>
    </row>
    <row r="72" spans="1:7" ht="15.75">
      <c r="A72" s="542" t="s">
        <v>417</v>
      </c>
      <c r="B72" s="543"/>
      <c r="C72" s="543"/>
      <c r="D72" s="543"/>
      <c r="E72" s="543"/>
      <c r="F72" s="543"/>
      <c r="G72" s="544"/>
    </row>
    <row r="73" spans="1:7" ht="15.75">
      <c r="A73" s="545"/>
      <c r="B73" s="546"/>
      <c r="C73" s="546"/>
      <c r="D73" s="546"/>
      <c r="E73" s="546"/>
      <c r="F73" s="546"/>
      <c r="G73" s="547"/>
    </row>
    <row r="74" spans="1:7" ht="47.25">
      <c r="A74" s="554" t="s">
        <v>418</v>
      </c>
      <c r="B74" s="550" t="s">
        <v>419</v>
      </c>
      <c r="C74" s="12" t="s">
        <v>420</v>
      </c>
      <c r="D74" s="587" t="s">
        <v>421</v>
      </c>
      <c r="E74" s="13">
        <v>0.176</v>
      </c>
      <c r="F74" s="23">
        <f aca="true" t="shared" si="1" ref="F74:F80">$F$5</f>
        <v>40544</v>
      </c>
      <c r="G74" s="25" t="s">
        <v>25</v>
      </c>
    </row>
    <row r="75" spans="1:7" ht="56.25">
      <c r="A75" s="556"/>
      <c r="B75" s="551"/>
      <c r="C75" s="12" t="s">
        <v>422</v>
      </c>
      <c r="D75" s="588"/>
      <c r="E75" s="13">
        <v>0.338</v>
      </c>
      <c r="F75" s="23">
        <f t="shared" si="1"/>
        <v>40544</v>
      </c>
      <c r="G75" s="25" t="s">
        <v>25</v>
      </c>
    </row>
    <row r="76" spans="1:7" ht="68.25" customHeight="1">
      <c r="A76" s="554" t="s">
        <v>423</v>
      </c>
      <c r="B76" s="550" t="s">
        <v>424</v>
      </c>
      <c r="C76" s="12" t="s">
        <v>425</v>
      </c>
      <c r="D76" s="588"/>
      <c r="E76" s="13">
        <v>0.111</v>
      </c>
      <c r="F76" s="23">
        <f t="shared" si="1"/>
        <v>40544</v>
      </c>
      <c r="G76" s="25" t="s">
        <v>25</v>
      </c>
    </row>
    <row r="77" spans="1:7" ht="47.25">
      <c r="A77" s="556"/>
      <c r="B77" s="551"/>
      <c r="C77" s="12" t="s">
        <v>426</v>
      </c>
      <c r="D77" s="588"/>
      <c r="E77" s="13">
        <v>0.144</v>
      </c>
      <c r="F77" s="23">
        <f t="shared" si="1"/>
        <v>40544</v>
      </c>
      <c r="G77" s="25" t="s">
        <v>25</v>
      </c>
    </row>
    <row r="78" spans="1:7" ht="47.25">
      <c r="A78" s="554" t="s">
        <v>427</v>
      </c>
      <c r="B78" s="550" t="s">
        <v>428</v>
      </c>
      <c r="C78" s="12" t="s">
        <v>429</v>
      </c>
      <c r="D78" s="588"/>
      <c r="E78" s="13">
        <v>1</v>
      </c>
      <c r="F78" s="23">
        <f t="shared" si="1"/>
        <v>40544</v>
      </c>
      <c r="G78" s="26" t="str">
        <f>$G$5</f>
        <v>Общее собрание собственников МКД</v>
      </c>
    </row>
    <row r="79" spans="1:7" ht="29.25" customHeight="1">
      <c r="A79" s="556"/>
      <c r="B79" s="551"/>
      <c r="C79" s="12" t="s">
        <v>430</v>
      </c>
      <c r="D79" s="588"/>
      <c r="E79" s="13">
        <v>0.324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47.25">
      <c r="A80" s="10" t="s">
        <v>431</v>
      </c>
      <c r="B80" s="16" t="s">
        <v>432</v>
      </c>
      <c r="C80" s="12" t="s">
        <v>433</v>
      </c>
      <c r="D80" s="589"/>
      <c r="E80" s="13">
        <v>0.348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15.75">
      <c r="A81" s="542" t="s">
        <v>23</v>
      </c>
      <c r="B81" s="543"/>
      <c r="C81" s="543"/>
      <c r="D81" s="543"/>
      <c r="E81" s="543"/>
      <c r="F81" s="543"/>
      <c r="G81" s="544"/>
    </row>
    <row r="82" spans="1:7" ht="15.75">
      <c r="A82" s="545"/>
      <c r="B82" s="546"/>
      <c r="C82" s="546"/>
      <c r="D82" s="546"/>
      <c r="E82" s="546"/>
      <c r="F82" s="546"/>
      <c r="G82" s="547"/>
    </row>
    <row r="83" spans="1:7" ht="22.5" customHeight="1">
      <c r="A83" s="10" t="s">
        <v>434</v>
      </c>
      <c r="B83" s="11" t="s">
        <v>993</v>
      </c>
      <c r="C83" s="12" t="s">
        <v>435</v>
      </c>
      <c r="D83" s="587" t="s">
        <v>457</v>
      </c>
      <c r="E83" s="13">
        <v>0.0136</v>
      </c>
      <c r="F83" s="23">
        <f aca="true" t="shared" si="2" ref="F83:F96">$F$5</f>
        <v>40544</v>
      </c>
      <c r="G83" s="26" t="str">
        <f aca="true" t="shared" si="3" ref="G83:G96">$G$5</f>
        <v>Общее собрание собственников МКД</v>
      </c>
    </row>
    <row r="84" spans="1:7" ht="47.25">
      <c r="A84" s="10" t="s">
        <v>436</v>
      </c>
      <c r="B84" s="11" t="s">
        <v>997</v>
      </c>
      <c r="C84" s="12" t="s">
        <v>437</v>
      </c>
      <c r="D84" s="590"/>
      <c r="E84" s="17">
        <v>0.1113</v>
      </c>
      <c r="F84" s="23">
        <f t="shared" si="2"/>
        <v>40544</v>
      </c>
      <c r="G84" s="26" t="str">
        <f t="shared" si="3"/>
        <v>Общее собрание собственников МКД</v>
      </c>
    </row>
    <row r="85" spans="1:7" ht="47.25">
      <c r="A85" s="10" t="s">
        <v>438</v>
      </c>
      <c r="B85" s="11" t="s">
        <v>69</v>
      </c>
      <c r="C85" s="12" t="s">
        <v>439</v>
      </c>
      <c r="D85" s="590"/>
      <c r="E85" s="17">
        <v>0.0679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440</v>
      </c>
      <c r="B86" s="11" t="s">
        <v>72</v>
      </c>
      <c r="C86" s="12" t="s">
        <v>441</v>
      </c>
      <c r="D86" s="590"/>
      <c r="E86" s="17">
        <v>0.0309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63">
      <c r="A87" s="10" t="s">
        <v>442</v>
      </c>
      <c r="B87" s="11" t="s">
        <v>443</v>
      </c>
      <c r="C87" s="12" t="s">
        <v>441</v>
      </c>
      <c r="D87" s="590"/>
      <c r="E87" s="17">
        <v>0.0371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47.25">
      <c r="A88" s="10" t="s">
        <v>444</v>
      </c>
      <c r="B88" s="11" t="s">
        <v>445</v>
      </c>
      <c r="C88" s="12" t="s">
        <v>446</v>
      </c>
      <c r="D88" s="590"/>
      <c r="E88" s="17">
        <v>0.3821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447</v>
      </c>
      <c r="B89" s="11" t="s">
        <v>459</v>
      </c>
      <c r="C89" s="12" t="s">
        <v>448</v>
      </c>
      <c r="D89" s="590"/>
      <c r="E89" s="17">
        <v>0.1051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449</v>
      </c>
      <c r="B90" s="11" t="s">
        <v>326</v>
      </c>
      <c r="C90" s="12" t="s">
        <v>450</v>
      </c>
      <c r="D90" s="590"/>
      <c r="E90" s="17">
        <v>0.4957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1" t="s">
        <v>451</v>
      </c>
      <c r="B91" s="11" t="s">
        <v>332</v>
      </c>
      <c r="C91" s="12" t="s">
        <v>452</v>
      </c>
      <c r="D91" s="590"/>
      <c r="E91" s="17">
        <v>0.2365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0" t="s">
        <v>453</v>
      </c>
      <c r="B92" s="11" t="s">
        <v>335</v>
      </c>
      <c r="C92" s="12" t="s">
        <v>441</v>
      </c>
      <c r="D92" s="590"/>
      <c r="E92" s="17">
        <v>0.01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63">
      <c r="A93" s="10" t="s">
        <v>454</v>
      </c>
      <c r="B93" s="11" t="s">
        <v>455</v>
      </c>
      <c r="C93" s="12" t="s">
        <v>0</v>
      </c>
      <c r="D93" s="590"/>
      <c r="E93" s="17">
        <v>0.0372</v>
      </c>
      <c r="F93" s="24">
        <f t="shared" si="2"/>
        <v>40544</v>
      </c>
      <c r="G93" s="15" t="str">
        <f t="shared" si="3"/>
        <v>Общее собрание собственников МКД</v>
      </c>
    </row>
    <row r="94" spans="1:7" ht="22.5">
      <c r="A94" s="554" t="s">
        <v>1</v>
      </c>
      <c r="B94" s="550" t="s">
        <v>2</v>
      </c>
      <c r="C94" s="12" t="s">
        <v>3</v>
      </c>
      <c r="D94" s="590"/>
      <c r="E94" s="592">
        <v>0.0804</v>
      </c>
      <c r="F94" s="564">
        <f t="shared" si="2"/>
        <v>40544</v>
      </c>
      <c r="G94" s="573" t="str">
        <f t="shared" si="3"/>
        <v>Общее собрание собственников МКД</v>
      </c>
    </row>
    <row r="95" spans="1:7" ht="22.5">
      <c r="A95" s="556"/>
      <c r="B95" s="551"/>
      <c r="C95" s="12" t="s">
        <v>4</v>
      </c>
      <c r="D95" s="590"/>
      <c r="E95" s="553"/>
      <c r="F95" s="580"/>
      <c r="G95" s="605"/>
    </row>
    <row r="96" spans="1:7" ht="63">
      <c r="A96" s="18" t="s">
        <v>5</v>
      </c>
      <c r="B96" s="11" t="s">
        <v>6</v>
      </c>
      <c r="C96" s="12" t="s">
        <v>7</v>
      </c>
      <c r="D96" s="590"/>
      <c r="E96" s="592">
        <v>1.7918999999999998</v>
      </c>
      <c r="F96" s="564">
        <f t="shared" si="2"/>
        <v>40544</v>
      </c>
      <c r="G96" s="570" t="str">
        <f t="shared" si="3"/>
        <v>Общее собрание собственников МКД</v>
      </c>
    </row>
    <row r="97" spans="1:7" ht="22.5">
      <c r="A97" s="593" t="s">
        <v>8</v>
      </c>
      <c r="B97" s="550" t="s">
        <v>9</v>
      </c>
      <c r="C97" s="12" t="s">
        <v>10</v>
      </c>
      <c r="D97" s="590"/>
      <c r="E97" s="558"/>
      <c r="F97" s="579"/>
      <c r="G97" s="581"/>
    </row>
    <row r="98" spans="1:7" ht="67.5">
      <c r="A98" s="594"/>
      <c r="B98" s="557"/>
      <c r="C98" s="12" t="s">
        <v>11</v>
      </c>
      <c r="D98" s="590"/>
      <c r="E98" s="558"/>
      <c r="F98" s="579"/>
      <c r="G98" s="581"/>
    </row>
    <row r="99" spans="1:7" ht="22.5">
      <c r="A99" s="594"/>
      <c r="B99" s="557"/>
      <c r="C99" s="12" t="s">
        <v>12</v>
      </c>
      <c r="D99" s="590"/>
      <c r="E99" s="558"/>
      <c r="F99" s="579"/>
      <c r="G99" s="581"/>
    </row>
    <row r="100" spans="1:7" ht="22.5">
      <c r="A100" s="595"/>
      <c r="B100" s="551"/>
      <c r="C100" s="12" t="s">
        <v>13</v>
      </c>
      <c r="D100" s="591"/>
      <c r="E100" s="553"/>
      <c r="F100" s="580"/>
      <c r="G100" s="582"/>
    </row>
    <row r="101" spans="1:7" ht="15.75">
      <c r="A101" s="593" t="s">
        <v>14</v>
      </c>
      <c r="B101" s="566" t="s">
        <v>366</v>
      </c>
      <c r="C101" s="12" t="s">
        <v>15</v>
      </c>
      <c r="D101" s="19"/>
      <c r="E101" s="552">
        <v>0.4141</v>
      </c>
      <c r="F101" s="564">
        <f>$F$5</f>
        <v>40544</v>
      </c>
      <c r="G101" s="570" t="str">
        <f>$G$5</f>
        <v>Общее собрание собственников МКД</v>
      </c>
    </row>
    <row r="102" spans="1:7" ht="15.75">
      <c r="A102" s="594"/>
      <c r="B102" s="567"/>
      <c r="C102" s="12" t="s">
        <v>16</v>
      </c>
      <c r="D102" s="19"/>
      <c r="E102" s="558"/>
      <c r="F102" s="569"/>
      <c r="G102" s="571"/>
    </row>
    <row r="103" spans="1:7" ht="45">
      <c r="A103" s="594"/>
      <c r="B103" s="567"/>
      <c r="C103" s="12" t="s">
        <v>17</v>
      </c>
      <c r="D103" s="11" t="s">
        <v>995</v>
      </c>
      <c r="E103" s="558"/>
      <c r="F103" s="569"/>
      <c r="G103" s="571"/>
    </row>
    <row r="104" spans="1:7" ht="31.5">
      <c r="A104" s="595"/>
      <c r="B104" s="568"/>
      <c r="C104" s="12" t="s">
        <v>18</v>
      </c>
      <c r="D104" s="11" t="s">
        <v>995</v>
      </c>
      <c r="E104" s="553"/>
      <c r="F104" s="565"/>
      <c r="G104" s="572"/>
    </row>
    <row r="105" spans="1:7" ht="31.5">
      <c r="A105" s="593" t="s">
        <v>19</v>
      </c>
      <c r="B105" s="566" t="s">
        <v>373</v>
      </c>
      <c r="C105" s="12" t="s">
        <v>20</v>
      </c>
      <c r="D105" s="11" t="s">
        <v>368</v>
      </c>
      <c r="E105" s="552">
        <v>0.04</v>
      </c>
      <c r="F105" s="564">
        <f>$F$5</f>
        <v>40544</v>
      </c>
      <c r="G105" s="596" t="str">
        <f>$G$5</f>
        <v>Общее собрание собственников МКД</v>
      </c>
    </row>
    <row r="106" spans="1:7" ht="47.25">
      <c r="A106" s="595"/>
      <c r="B106" s="568"/>
      <c r="C106" s="12" t="s">
        <v>21</v>
      </c>
      <c r="D106" s="11" t="s">
        <v>457</v>
      </c>
      <c r="E106" s="553"/>
      <c r="F106" s="565"/>
      <c r="G106" s="487"/>
    </row>
    <row r="107" spans="1:6" ht="15.75">
      <c r="A107" s="542" t="s">
        <v>22</v>
      </c>
      <c r="B107" s="597"/>
      <c r="C107" s="597"/>
      <c r="D107" s="598"/>
      <c r="E107" s="602">
        <f>SUM(E5:E17,E20:E39,E42:E71,E74:E80,E83:E106)</f>
        <v>19.410400000000003</v>
      </c>
      <c r="F107" s="5"/>
    </row>
    <row r="108" spans="1:6" ht="15.75">
      <c r="A108" s="599"/>
      <c r="B108" s="600"/>
      <c r="C108" s="600"/>
      <c r="D108" s="601"/>
      <c r="E108" s="603"/>
      <c r="F108" s="5"/>
    </row>
  </sheetData>
  <mergeCells count="96">
    <mergeCell ref="A107:D108"/>
    <mergeCell ref="E107:E108"/>
    <mergeCell ref="F47:F50"/>
    <mergeCell ref="G47:G50"/>
    <mergeCell ref="F51:F66"/>
    <mergeCell ref="G51:G66"/>
    <mergeCell ref="F67:F69"/>
    <mergeCell ref="G67:G69"/>
    <mergeCell ref="F94:F95"/>
    <mergeCell ref="G94:G95"/>
    <mergeCell ref="A101:A104"/>
    <mergeCell ref="B101:B104"/>
    <mergeCell ref="F105:F106"/>
    <mergeCell ref="G105:G106"/>
    <mergeCell ref="F101:F104"/>
    <mergeCell ref="G101:G104"/>
    <mergeCell ref="E101:E104"/>
    <mergeCell ref="A105:A106"/>
    <mergeCell ref="B105:B106"/>
    <mergeCell ref="E105:E106"/>
    <mergeCell ref="A81:G82"/>
    <mergeCell ref="D83:D100"/>
    <mergeCell ref="A94:A95"/>
    <mergeCell ref="B94:B95"/>
    <mergeCell ref="E94:E95"/>
    <mergeCell ref="E96:E100"/>
    <mergeCell ref="F96:F100"/>
    <mergeCell ref="G96:G100"/>
    <mergeCell ref="A97:A100"/>
    <mergeCell ref="B97:B100"/>
    <mergeCell ref="A72:G73"/>
    <mergeCell ref="A74:A75"/>
    <mergeCell ref="B74:B75"/>
    <mergeCell ref="D74:D80"/>
    <mergeCell ref="A76:A77"/>
    <mergeCell ref="B76:B77"/>
    <mergeCell ref="A78:A79"/>
    <mergeCell ref="B78:B79"/>
    <mergeCell ref="A67:A69"/>
    <mergeCell ref="B67:B69"/>
    <mergeCell ref="E67:E69"/>
    <mergeCell ref="A59:A66"/>
    <mergeCell ref="B59:B66"/>
    <mergeCell ref="C59:C60"/>
    <mergeCell ref="D59:D60"/>
    <mergeCell ref="C61:C62"/>
    <mergeCell ref="D61:D62"/>
    <mergeCell ref="C63:C64"/>
    <mergeCell ref="D63:D64"/>
    <mergeCell ref="C65:C66"/>
    <mergeCell ref="D65:D66"/>
    <mergeCell ref="E51:E66"/>
    <mergeCell ref="C55:C56"/>
    <mergeCell ref="D55:D56"/>
    <mergeCell ref="C57:C58"/>
    <mergeCell ref="D57:D58"/>
    <mergeCell ref="A51:A58"/>
    <mergeCell ref="B51:B58"/>
    <mergeCell ref="C51:C53"/>
    <mergeCell ref="D51:D53"/>
    <mergeCell ref="B42:B50"/>
    <mergeCell ref="E42:E46"/>
    <mergeCell ref="F42:F46"/>
    <mergeCell ref="G42:G46"/>
    <mergeCell ref="C45:C46"/>
    <mergeCell ref="D45:D46"/>
    <mergeCell ref="C47:C48"/>
    <mergeCell ref="D47:D48"/>
    <mergeCell ref="G34:G37"/>
    <mergeCell ref="G38:G39"/>
    <mergeCell ref="E47:E50"/>
    <mergeCell ref="C49:C50"/>
    <mergeCell ref="D49:D50"/>
    <mergeCell ref="A40:G41"/>
    <mergeCell ref="A42:A50"/>
    <mergeCell ref="A38:A39"/>
    <mergeCell ref="B38:B39"/>
    <mergeCell ref="E38:E39"/>
    <mergeCell ref="F38:F39"/>
    <mergeCell ref="A34:A37"/>
    <mergeCell ref="B34:B37"/>
    <mergeCell ref="E34:E37"/>
    <mergeCell ref="F34:F37"/>
    <mergeCell ref="A18:G19"/>
    <mergeCell ref="A21:A25"/>
    <mergeCell ref="B21:B25"/>
    <mergeCell ref="E21:E33"/>
    <mergeCell ref="F21:F33"/>
    <mergeCell ref="G21:G33"/>
    <mergeCell ref="A26:A33"/>
    <mergeCell ref="B26:B33"/>
    <mergeCell ref="B1:E1"/>
    <mergeCell ref="A3:G4"/>
    <mergeCell ref="A10:A11"/>
    <mergeCell ref="B10:B11"/>
    <mergeCell ref="E10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43">
      <selection activeCell="A70" sqref="A70:IV70"/>
    </sheetView>
  </sheetViews>
  <sheetFormatPr defaultColWidth="9.140625" defaultRowHeight="12.75"/>
  <cols>
    <col min="1" max="1" width="6.421875" style="61" customWidth="1"/>
    <col min="2" max="2" width="60.140625" style="61" customWidth="1"/>
    <col min="3" max="3" width="19.7109375" style="61" customWidth="1"/>
    <col min="4" max="4" width="14.57421875" style="61" customWidth="1"/>
    <col min="5" max="5" width="13.140625" style="61" hidden="1" customWidth="1"/>
    <col min="6" max="7" width="0" style="61" hidden="1" customWidth="1"/>
    <col min="8" max="16384" width="9.140625" style="61" customWidth="1"/>
  </cols>
  <sheetData>
    <row r="1" ht="15.75">
      <c r="A1" s="143" t="s">
        <v>460</v>
      </c>
    </row>
    <row r="2" ht="15.75">
      <c r="A2" s="143" t="s">
        <v>461</v>
      </c>
    </row>
    <row r="3" ht="20.25" customHeight="1">
      <c r="B3" s="202" t="s">
        <v>462</v>
      </c>
    </row>
    <row r="4" spans="1:4" ht="36.75" customHeight="1">
      <c r="A4" s="203" t="s">
        <v>946</v>
      </c>
      <c r="B4" s="145" t="s">
        <v>84</v>
      </c>
      <c r="C4" s="145" t="s">
        <v>153</v>
      </c>
      <c r="D4" s="145" t="s">
        <v>86</v>
      </c>
    </row>
    <row r="5" spans="1:4" ht="15.75">
      <c r="A5" s="204" t="s">
        <v>817</v>
      </c>
      <c r="B5" s="151" t="s">
        <v>87</v>
      </c>
      <c r="C5" s="145" t="s">
        <v>88</v>
      </c>
      <c r="D5" s="205">
        <v>42460</v>
      </c>
    </row>
    <row r="6" spans="1:4" ht="15.75">
      <c r="A6" s="204" t="s">
        <v>823</v>
      </c>
      <c r="B6" s="151" t="s">
        <v>463</v>
      </c>
      <c r="C6" s="145" t="s">
        <v>88</v>
      </c>
      <c r="D6" s="206" t="s">
        <v>464</v>
      </c>
    </row>
    <row r="7" spans="1:4" ht="16.5" thickBot="1">
      <c r="A7" s="207" t="s">
        <v>888</v>
      </c>
      <c r="B7" s="208" t="s">
        <v>465</v>
      </c>
      <c r="C7" s="209" t="s">
        <v>88</v>
      </c>
      <c r="D7" s="210">
        <v>42369</v>
      </c>
    </row>
    <row r="8" spans="1:4" ht="17.25" customHeight="1">
      <c r="A8" s="211" t="s">
        <v>466</v>
      </c>
      <c r="B8" s="212"/>
      <c r="C8" s="212"/>
      <c r="D8" s="213"/>
    </row>
    <row r="9" spans="1:4" ht="13.5">
      <c r="A9" s="214" t="s">
        <v>891</v>
      </c>
      <c r="B9" s="215" t="s">
        <v>467</v>
      </c>
      <c r="C9" s="216" t="s">
        <v>668</v>
      </c>
      <c r="D9" s="217">
        <v>476.08</v>
      </c>
    </row>
    <row r="10" spans="1:4" ht="13.5">
      <c r="A10" s="214" t="s">
        <v>95</v>
      </c>
      <c r="B10" s="215" t="s">
        <v>468</v>
      </c>
      <c r="C10" s="216" t="s">
        <v>668</v>
      </c>
      <c r="D10" s="217">
        <v>0</v>
      </c>
    </row>
    <row r="11" spans="1:4" ht="13.5">
      <c r="A11" s="214" t="s">
        <v>96</v>
      </c>
      <c r="B11" s="215" t="s">
        <v>469</v>
      </c>
      <c r="C11" s="216" t="s">
        <v>668</v>
      </c>
      <c r="D11" s="217">
        <v>128106.91</v>
      </c>
    </row>
    <row r="12" spans="1:4" ht="25.5">
      <c r="A12" s="214" t="s">
        <v>98</v>
      </c>
      <c r="B12" s="218" t="s">
        <v>470</v>
      </c>
      <c r="C12" s="215" t="s">
        <v>668</v>
      </c>
      <c r="D12" s="219">
        <f>SUM(D13:D15)</f>
        <v>697342</v>
      </c>
    </row>
    <row r="13" spans="1:4" ht="13.5">
      <c r="A13" s="214" t="s">
        <v>100</v>
      </c>
      <c r="B13" s="215" t="s">
        <v>471</v>
      </c>
      <c r="C13" s="216" t="s">
        <v>668</v>
      </c>
      <c r="D13" s="219">
        <f>D28+D30+D32</f>
        <v>487528.64</v>
      </c>
    </row>
    <row r="14" spans="1:4" ht="13.5">
      <c r="A14" s="214" t="s">
        <v>102</v>
      </c>
      <c r="B14" s="215" t="s">
        <v>472</v>
      </c>
      <c r="C14" s="216" t="s">
        <v>668</v>
      </c>
      <c r="D14" s="219">
        <f>D36</f>
        <v>122151.61</v>
      </c>
    </row>
    <row r="15" spans="1:4" ht="12.75">
      <c r="A15" s="214" t="s">
        <v>104</v>
      </c>
      <c r="B15" s="215" t="s">
        <v>473</v>
      </c>
      <c r="C15" s="215" t="s">
        <v>668</v>
      </c>
      <c r="D15" s="219">
        <f>D34</f>
        <v>87661.75</v>
      </c>
    </row>
    <row r="16" spans="1:4" ht="12.75">
      <c r="A16" s="214" t="s">
        <v>170</v>
      </c>
      <c r="B16" s="215" t="s">
        <v>474</v>
      </c>
      <c r="C16" s="215" t="s">
        <v>668</v>
      </c>
      <c r="D16" s="217">
        <f>SUM(D17:D21)</f>
        <v>669998.18</v>
      </c>
    </row>
    <row r="17" spans="1:4" ht="12.75">
      <c r="A17" s="214" t="s">
        <v>108</v>
      </c>
      <c r="B17" s="215" t="s">
        <v>475</v>
      </c>
      <c r="C17" s="215" t="s">
        <v>668</v>
      </c>
      <c r="D17" s="217">
        <v>669998.18</v>
      </c>
    </row>
    <row r="18" spans="1:4" ht="12.75">
      <c r="A18" s="214" t="s">
        <v>110</v>
      </c>
      <c r="B18" s="215" t="s">
        <v>476</v>
      </c>
      <c r="C18" s="215" t="s">
        <v>668</v>
      </c>
      <c r="D18" s="217">
        <v>0</v>
      </c>
    </row>
    <row r="19" spans="1:4" ht="12.75">
      <c r="A19" s="214" t="s">
        <v>112</v>
      </c>
      <c r="B19" s="215" t="s">
        <v>477</v>
      </c>
      <c r="C19" s="215" t="s">
        <v>668</v>
      </c>
      <c r="D19" s="217">
        <v>0</v>
      </c>
    </row>
    <row r="20" spans="1:4" ht="13.5">
      <c r="A20" s="214" t="s">
        <v>114</v>
      </c>
      <c r="B20" s="215" t="s">
        <v>478</v>
      </c>
      <c r="C20" s="216" t="s">
        <v>668</v>
      </c>
      <c r="D20" s="217">
        <v>0</v>
      </c>
    </row>
    <row r="21" spans="1:4" ht="13.5">
      <c r="A21" s="214" t="s">
        <v>116</v>
      </c>
      <c r="B21" s="215" t="s">
        <v>479</v>
      </c>
      <c r="C21" s="216" t="s">
        <v>668</v>
      </c>
      <c r="D21" s="217">
        <v>0</v>
      </c>
    </row>
    <row r="22" spans="1:4" ht="13.5">
      <c r="A22" s="214" t="s">
        <v>118</v>
      </c>
      <c r="B22" s="215" t="s">
        <v>480</v>
      </c>
      <c r="C22" s="216" t="s">
        <v>668</v>
      </c>
      <c r="D22" s="219">
        <f>D9+D16</f>
        <v>670474.26</v>
      </c>
    </row>
    <row r="23" spans="1:4" ht="12.75">
      <c r="A23" s="214" t="s">
        <v>121</v>
      </c>
      <c r="B23" s="215" t="s">
        <v>214</v>
      </c>
      <c r="C23" s="215" t="s">
        <v>668</v>
      </c>
      <c r="D23" s="217">
        <v>607.11</v>
      </c>
    </row>
    <row r="24" spans="1:4" ht="12.75">
      <c r="A24" s="214" t="s">
        <v>123</v>
      </c>
      <c r="B24" s="215" t="s">
        <v>215</v>
      </c>
      <c r="C24" s="215" t="s">
        <v>668</v>
      </c>
      <c r="D24" s="219">
        <f>D10</f>
        <v>0</v>
      </c>
    </row>
    <row r="25" spans="1:4" ht="12.75">
      <c r="A25" s="214" t="s">
        <v>125</v>
      </c>
      <c r="B25" s="215" t="s">
        <v>216</v>
      </c>
      <c r="C25" s="215" t="s">
        <v>668</v>
      </c>
      <c r="D25" s="219">
        <v>156057.84</v>
      </c>
    </row>
    <row r="26" spans="1:5" ht="34.5" customHeight="1">
      <c r="A26" s="606" t="s">
        <v>217</v>
      </c>
      <c r="B26" s="607"/>
      <c r="C26" s="607"/>
      <c r="D26" s="608"/>
      <c r="E26" s="61">
        <v>697342</v>
      </c>
    </row>
    <row r="27" spans="1:5" ht="28.5" customHeight="1">
      <c r="A27" s="220" t="s">
        <v>218</v>
      </c>
      <c r="B27" s="609" t="s">
        <v>219</v>
      </c>
      <c r="C27" s="461"/>
      <c r="D27" s="461"/>
      <c r="E27" s="221"/>
    </row>
    <row r="28" spans="1:5" ht="12.75" customHeight="1">
      <c r="A28" s="222" t="s">
        <v>220</v>
      </c>
      <c r="B28" s="223" t="s">
        <v>221</v>
      </c>
      <c r="C28" s="215" t="s">
        <v>668</v>
      </c>
      <c r="D28" s="217">
        <f>ROUND($E$26/SUM($E$28:$E$36)*E28,2)</f>
        <v>26585.94</v>
      </c>
      <c r="E28" s="61">
        <v>0.74</v>
      </c>
    </row>
    <row r="29" spans="1:4" ht="29.25" customHeight="1">
      <c r="A29" s="222" t="s">
        <v>222</v>
      </c>
      <c r="B29" s="609" t="s">
        <v>223</v>
      </c>
      <c r="C29" s="461"/>
      <c r="D29" s="461"/>
    </row>
    <row r="30" spans="1:5" ht="12.75">
      <c r="A30" s="222" t="s">
        <v>224</v>
      </c>
      <c r="B30" s="223" t="s">
        <v>221</v>
      </c>
      <c r="C30" s="215" t="s">
        <v>668</v>
      </c>
      <c r="D30" s="217">
        <f>ROUND($E$26/SUM($E$28:$E$36)*E30,2)</f>
        <v>154845.13</v>
      </c>
      <c r="E30" s="61">
        <v>4.31</v>
      </c>
    </row>
    <row r="31" spans="1:4" ht="17.25" customHeight="1">
      <c r="A31" s="222" t="s">
        <v>225</v>
      </c>
      <c r="B31" s="609" t="s">
        <v>226</v>
      </c>
      <c r="C31" s="461"/>
      <c r="D31" s="461"/>
    </row>
    <row r="32" spans="1:5" ht="12.75">
      <c r="A32" s="222" t="s">
        <v>227</v>
      </c>
      <c r="B32" s="223" t="s">
        <v>221</v>
      </c>
      <c r="C32" s="215" t="s">
        <v>668</v>
      </c>
      <c r="D32" s="217">
        <f>ROUND($E$26/SUM($E$28:$E$36)*E32,2)</f>
        <v>306097.57</v>
      </c>
      <c r="E32" s="61">
        <f>8.07+0.45</f>
        <v>8.52</v>
      </c>
    </row>
    <row r="33" spans="1:4" ht="16.5" customHeight="1">
      <c r="A33" s="222" t="s">
        <v>228</v>
      </c>
      <c r="B33" s="609" t="s">
        <v>229</v>
      </c>
      <c r="C33" s="461"/>
      <c r="D33" s="461"/>
    </row>
    <row r="34" spans="1:5" ht="12.75">
      <c r="A34" s="222" t="s">
        <v>230</v>
      </c>
      <c r="B34" s="223" t="s">
        <v>221</v>
      </c>
      <c r="C34" s="215" t="s">
        <v>668</v>
      </c>
      <c r="D34" s="217">
        <f>ROUND($E$26/SUM($E$28:$E$36)*E34,2)</f>
        <v>87661.75</v>
      </c>
      <c r="E34" s="61">
        <v>2.44</v>
      </c>
    </row>
    <row r="35" spans="1:4" ht="16.5" customHeight="1">
      <c r="A35" s="222" t="s">
        <v>231</v>
      </c>
      <c r="B35" s="609" t="s">
        <v>232</v>
      </c>
      <c r="C35" s="461"/>
      <c r="D35" s="461"/>
    </row>
    <row r="36" spans="1:5" ht="12.75">
      <c r="A36" s="222" t="s">
        <v>233</v>
      </c>
      <c r="B36" s="223" t="s">
        <v>221</v>
      </c>
      <c r="C36" s="215" t="s">
        <v>668</v>
      </c>
      <c r="D36" s="217">
        <f>ROUND($E$26/SUM($E$28:$E$36)*E36,2)</f>
        <v>122151.61</v>
      </c>
      <c r="E36" s="61">
        <v>3.4</v>
      </c>
    </row>
    <row r="37" spans="1:4" ht="12.75">
      <c r="A37" s="224"/>
      <c r="B37" s="225" t="s">
        <v>234</v>
      </c>
      <c r="C37" s="226"/>
      <c r="D37" s="227"/>
    </row>
    <row r="38" spans="1:4" ht="12.75">
      <c r="A38" s="228">
        <v>1</v>
      </c>
      <c r="B38" s="229" t="s">
        <v>235</v>
      </c>
      <c r="C38" s="226" t="s">
        <v>236</v>
      </c>
      <c r="D38" s="230"/>
    </row>
    <row r="39" spans="1:4" ht="12.75">
      <c r="A39" s="231"/>
      <c r="B39" s="232" t="s">
        <v>237</v>
      </c>
      <c r="C39" s="233" t="s">
        <v>238</v>
      </c>
      <c r="D39" s="234" t="s">
        <v>404</v>
      </c>
    </row>
    <row r="40" spans="1:4" ht="12.75">
      <c r="A40" s="231"/>
      <c r="B40" s="232" t="s">
        <v>239</v>
      </c>
      <c r="C40" s="233" t="s">
        <v>238</v>
      </c>
      <c r="D40" s="234" t="s">
        <v>240</v>
      </c>
    </row>
    <row r="41" spans="1:4" ht="12.75">
      <c r="A41" s="231"/>
      <c r="B41" s="164" t="s">
        <v>241</v>
      </c>
      <c r="C41" s="235" t="s">
        <v>668</v>
      </c>
      <c r="D41" s="167">
        <v>2.42</v>
      </c>
    </row>
    <row r="42" spans="1:4" ht="12.75">
      <c r="A42" s="228">
        <v>2</v>
      </c>
      <c r="B42" s="229" t="s">
        <v>235</v>
      </c>
      <c r="C42" s="226" t="s">
        <v>242</v>
      </c>
      <c r="D42" s="230"/>
    </row>
    <row r="43" spans="1:4" ht="12.75">
      <c r="A43" s="231"/>
      <c r="B43" s="232" t="s">
        <v>237</v>
      </c>
      <c r="C43" s="233" t="s">
        <v>238</v>
      </c>
      <c r="D43" s="234" t="s">
        <v>243</v>
      </c>
    </row>
    <row r="44" spans="1:4" ht="12.75">
      <c r="A44" s="231"/>
      <c r="B44" s="232" t="s">
        <v>239</v>
      </c>
      <c r="C44" s="233" t="s">
        <v>238</v>
      </c>
      <c r="D44" s="234" t="s">
        <v>240</v>
      </c>
    </row>
    <row r="45" spans="1:4" ht="12.75">
      <c r="A45" s="231"/>
      <c r="B45" s="164" t="s">
        <v>241</v>
      </c>
      <c r="C45" s="235" t="s">
        <v>668</v>
      </c>
      <c r="D45" s="236">
        <v>1</v>
      </c>
    </row>
    <row r="46" spans="1:4" ht="12.75">
      <c r="A46" s="228">
        <v>3</v>
      </c>
      <c r="B46" s="229" t="s">
        <v>235</v>
      </c>
      <c r="C46" s="226" t="s">
        <v>244</v>
      </c>
      <c r="D46" s="230"/>
    </row>
    <row r="47" spans="1:4" ht="12.75">
      <c r="A47" s="231"/>
      <c r="B47" s="232" t="s">
        <v>237</v>
      </c>
      <c r="C47" s="233" t="s">
        <v>238</v>
      </c>
      <c r="D47" s="234" t="s">
        <v>243</v>
      </c>
    </row>
    <row r="48" spans="1:4" ht="12.75">
      <c r="A48" s="231"/>
      <c r="B48" s="232" t="s">
        <v>239</v>
      </c>
      <c r="C48" s="233" t="s">
        <v>238</v>
      </c>
      <c r="D48" s="234" t="s">
        <v>240</v>
      </c>
    </row>
    <row r="49" spans="1:4" ht="12.75">
      <c r="A49" s="231"/>
      <c r="B49" s="164" t="s">
        <v>241</v>
      </c>
      <c r="C49" s="235" t="s">
        <v>668</v>
      </c>
      <c r="D49" s="236">
        <v>3.77</v>
      </c>
    </row>
    <row r="50" spans="1:4" ht="12.75">
      <c r="A50" s="228">
        <v>4</v>
      </c>
      <c r="B50" s="229" t="s">
        <v>235</v>
      </c>
      <c r="C50" s="226" t="s">
        <v>245</v>
      </c>
      <c r="D50" s="230"/>
    </row>
    <row r="51" spans="1:4" ht="12.75">
      <c r="A51" s="231"/>
      <c r="B51" s="232" t="s">
        <v>237</v>
      </c>
      <c r="C51" s="233" t="s">
        <v>238</v>
      </c>
      <c r="D51" s="234" t="s">
        <v>410</v>
      </c>
    </row>
    <row r="52" spans="1:4" ht="12.75">
      <c r="A52" s="231"/>
      <c r="B52" s="232" t="s">
        <v>239</v>
      </c>
      <c r="C52" s="233" t="s">
        <v>238</v>
      </c>
      <c r="D52" s="234" t="s">
        <v>240</v>
      </c>
    </row>
    <row r="53" spans="1:4" ht="12.75">
      <c r="A53" s="231"/>
      <c r="B53" s="164" t="s">
        <v>241</v>
      </c>
      <c r="C53" s="235" t="s">
        <v>668</v>
      </c>
      <c r="D53" s="236">
        <v>0.83</v>
      </c>
    </row>
    <row r="54" spans="1:4" ht="26.25" customHeight="1">
      <c r="A54" s="228">
        <v>5</v>
      </c>
      <c r="B54" s="229" t="s">
        <v>235</v>
      </c>
      <c r="C54" s="610" t="s">
        <v>246</v>
      </c>
      <c r="D54" s="611"/>
    </row>
    <row r="55" spans="1:4" ht="12.75">
      <c r="A55" s="231"/>
      <c r="B55" s="232" t="s">
        <v>237</v>
      </c>
      <c r="C55" s="233" t="s">
        <v>238</v>
      </c>
      <c r="D55" s="234" t="s">
        <v>247</v>
      </c>
    </row>
    <row r="56" spans="1:4" ht="12.75">
      <c r="A56" s="231"/>
      <c r="B56" s="232" t="s">
        <v>239</v>
      </c>
      <c r="C56" s="233" t="s">
        <v>238</v>
      </c>
      <c r="D56" s="234" t="s">
        <v>240</v>
      </c>
    </row>
    <row r="57" spans="1:4" ht="12.75">
      <c r="A57" s="231"/>
      <c r="B57" s="164" t="s">
        <v>241</v>
      </c>
      <c r="C57" s="235" t="s">
        <v>668</v>
      </c>
      <c r="D57" s="236">
        <v>0.74</v>
      </c>
    </row>
    <row r="58" spans="1:4" ht="39" customHeight="1">
      <c r="A58" s="228">
        <v>6</v>
      </c>
      <c r="B58" s="229" t="s">
        <v>235</v>
      </c>
      <c r="C58" s="610" t="s">
        <v>248</v>
      </c>
      <c r="D58" s="611"/>
    </row>
    <row r="59" spans="1:4" ht="12.75">
      <c r="A59" s="231"/>
      <c r="B59" s="232" t="s">
        <v>237</v>
      </c>
      <c r="C59" s="233" t="s">
        <v>238</v>
      </c>
      <c r="D59" s="234" t="s">
        <v>249</v>
      </c>
    </row>
    <row r="60" spans="1:4" ht="12.75">
      <c r="A60" s="231"/>
      <c r="B60" s="232" t="s">
        <v>239</v>
      </c>
      <c r="C60" s="233" t="s">
        <v>238</v>
      </c>
      <c r="D60" s="234" t="s">
        <v>240</v>
      </c>
    </row>
    <row r="61" spans="1:4" ht="12.75">
      <c r="A61" s="231"/>
      <c r="B61" s="164" t="s">
        <v>241</v>
      </c>
      <c r="C61" s="235" t="s">
        <v>668</v>
      </c>
      <c r="D61" s="236">
        <v>3.68</v>
      </c>
    </row>
    <row r="62" spans="1:4" ht="54.75" customHeight="1">
      <c r="A62" s="228">
        <v>7</v>
      </c>
      <c r="B62" s="229" t="s">
        <v>235</v>
      </c>
      <c r="C62" s="610" t="s">
        <v>229</v>
      </c>
      <c r="D62" s="611"/>
    </row>
    <row r="63" spans="1:4" ht="12.75">
      <c r="A63" s="231"/>
      <c r="B63" s="232" t="s">
        <v>237</v>
      </c>
      <c r="C63" s="233" t="s">
        <v>238</v>
      </c>
      <c r="D63" s="234" t="s">
        <v>404</v>
      </c>
    </row>
    <row r="64" spans="1:4" ht="12.75">
      <c r="A64" s="231"/>
      <c r="B64" s="232" t="s">
        <v>239</v>
      </c>
      <c r="C64" s="233" t="s">
        <v>238</v>
      </c>
      <c r="D64" s="234" t="s">
        <v>240</v>
      </c>
    </row>
    <row r="65" spans="1:4" ht="12.75">
      <c r="A65" s="231"/>
      <c r="B65" s="164" t="s">
        <v>241</v>
      </c>
      <c r="C65" s="235" t="s">
        <v>668</v>
      </c>
      <c r="D65" s="236">
        <v>2.44</v>
      </c>
    </row>
    <row r="66" spans="1:4" ht="24.75" customHeight="1">
      <c r="A66" s="228">
        <v>8</v>
      </c>
      <c r="B66" s="229" t="s">
        <v>235</v>
      </c>
      <c r="C66" s="610" t="s">
        <v>250</v>
      </c>
      <c r="D66" s="611"/>
    </row>
    <row r="67" spans="1:4" ht="12.75">
      <c r="A67" s="231"/>
      <c r="B67" s="232" t="s">
        <v>237</v>
      </c>
      <c r="C67" s="233" t="s">
        <v>238</v>
      </c>
      <c r="D67" s="234" t="s">
        <v>457</v>
      </c>
    </row>
    <row r="68" spans="1:4" ht="12.75">
      <c r="A68" s="231"/>
      <c r="B68" s="232" t="s">
        <v>239</v>
      </c>
      <c r="C68" s="233" t="s">
        <v>238</v>
      </c>
      <c r="D68" s="234" t="s">
        <v>240</v>
      </c>
    </row>
    <row r="69" spans="1:4" ht="12.75">
      <c r="A69" s="231"/>
      <c r="B69" s="164" t="s">
        <v>241</v>
      </c>
      <c r="C69" s="235" t="s">
        <v>668</v>
      </c>
      <c r="D69" s="236">
        <f>E36</f>
        <v>3.4</v>
      </c>
    </row>
    <row r="70" spans="1:4" ht="70.5" customHeight="1">
      <c r="A70" s="228">
        <v>9</v>
      </c>
      <c r="B70" s="229" t="s">
        <v>235</v>
      </c>
      <c r="C70" s="610" t="s">
        <v>683</v>
      </c>
      <c r="D70" s="611"/>
    </row>
    <row r="71" spans="1:4" ht="12.75">
      <c r="A71" s="231"/>
      <c r="B71" s="232" t="s">
        <v>237</v>
      </c>
      <c r="C71" s="233" t="s">
        <v>238</v>
      </c>
      <c r="D71" s="234" t="s">
        <v>404</v>
      </c>
    </row>
    <row r="72" spans="1:4" ht="12.75">
      <c r="A72" s="231"/>
      <c r="B72" s="232" t="s">
        <v>239</v>
      </c>
      <c r="C72" s="233" t="s">
        <v>238</v>
      </c>
      <c r="D72" s="234" t="s">
        <v>240</v>
      </c>
    </row>
    <row r="73" spans="1:4" ht="12.75">
      <c r="A73" s="231"/>
      <c r="B73" s="164" t="s">
        <v>241</v>
      </c>
      <c r="C73" s="235" t="s">
        <v>668</v>
      </c>
      <c r="D73" s="236">
        <f>19.41-D69-D65-D61-D57-D53-D49-D45-D41</f>
        <v>1.1300000000000026</v>
      </c>
    </row>
    <row r="74" spans="1:4" ht="12.75">
      <c r="A74" s="228">
        <v>10</v>
      </c>
      <c r="B74" s="229" t="s">
        <v>235</v>
      </c>
      <c r="C74" s="226"/>
      <c r="D74" s="230"/>
    </row>
    <row r="75" spans="1:4" ht="12.75">
      <c r="A75" s="231"/>
      <c r="B75" s="232" t="s">
        <v>237</v>
      </c>
      <c r="C75" s="233" t="s">
        <v>238</v>
      </c>
      <c r="D75" s="234"/>
    </row>
    <row r="76" spans="1:4" ht="12.75">
      <c r="A76" s="231"/>
      <c r="B76" s="232" t="s">
        <v>239</v>
      </c>
      <c r="C76" s="233" t="s">
        <v>238</v>
      </c>
      <c r="D76" s="234"/>
    </row>
    <row r="77" spans="1:4" ht="12.75">
      <c r="A77" s="231"/>
      <c r="B77" s="164" t="s">
        <v>241</v>
      </c>
      <c r="C77" s="235" t="s">
        <v>668</v>
      </c>
      <c r="D77" s="167"/>
    </row>
    <row r="78" spans="1:4" ht="12.75">
      <c r="A78" s="228">
        <v>11</v>
      </c>
      <c r="B78" s="229" t="s">
        <v>235</v>
      </c>
      <c r="C78" s="226"/>
      <c r="D78" s="230"/>
    </row>
    <row r="79" spans="1:4" ht="12.75">
      <c r="A79" s="231"/>
      <c r="B79" s="232" t="s">
        <v>237</v>
      </c>
      <c r="C79" s="233" t="s">
        <v>238</v>
      </c>
      <c r="D79" s="234"/>
    </row>
    <row r="80" spans="1:4" ht="12.75">
      <c r="A80" s="231"/>
      <c r="B80" s="232" t="s">
        <v>239</v>
      </c>
      <c r="C80" s="233" t="s">
        <v>238</v>
      </c>
      <c r="D80" s="234"/>
    </row>
    <row r="81" spans="1:4" ht="12.75">
      <c r="A81" s="231"/>
      <c r="B81" s="164" t="s">
        <v>241</v>
      </c>
      <c r="C81" s="235" t="s">
        <v>668</v>
      </c>
      <c r="D81" s="167"/>
    </row>
    <row r="82" spans="1:4" ht="12.75">
      <c r="A82" s="228">
        <v>12</v>
      </c>
      <c r="B82" s="229" t="s">
        <v>235</v>
      </c>
      <c r="C82" s="226"/>
      <c r="D82" s="230"/>
    </row>
    <row r="83" spans="1:4" ht="12.75">
      <c r="A83" s="231"/>
      <c r="B83" s="232" t="s">
        <v>237</v>
      </c>
      <c r="C83" s="233" t="s">
        <v>238</v>
      </c>
      <c r="D83" s="234"/>
    </row>
    <row r="84" spans="1:4" ht="12.75">
      <c r="A84" s="231"/>
      <c r="B84" s="232" t="s">
        <v>239</v>
      </c>
      <c r="C84" s="233" t="s">
        <v>238</v>
      </c>
      <c r="D84" s="234"/>
    </row>
    <row r="85" spans="1:4" ht="12.75">
      <c r="A85" s="231"/>
      <c r="B85" s="164" t="s">
        <v>241</v>
      </c>
      <c r="C85" s="235" t="s">
        <v>668</v>
      </c>
      <c r="D85" s="167"/>
    </row>
    <row r="86" spans="1:4" ht="12.75">
      <c r="A86" s="228">
        <v>13</v>
      </c>
      <c r="B86" s="229" t="s">
        <v>235</v>
      </c>
      <c r="C86" s="226"/>
      <c r="D86" s="230"/>
    </row>
    <row r="87" spans="1:4" ht="12.75">
      <c r="A87" s="231"/>
      <c r="B87" s="232" t="s">
        <v>237</v>
      </c>
      <c r="C87" s="233" t="s">
        <v>238</v>
      </c>
      <c r="D87" s="234"/>
    </row>
    <row r="88" spans="1:4" ht="12.75">
      <c r="A88" s="231"/>
      <c r="B88" s="232" t="s">
        <v>239</v>
      </c>
      <c r="C88" s="233" t="s">
        <v>238</v>
      </c>
      <c r="D88" s="234"/>
    </row>
    <row r="89" spans="1:4" ht="12.75">
      <c r="A89" s="231"/>
      <c r="B89" s="164" t="s">
        <v>241</v>
      </c>
      <c r="C89" s="235" t="s">
        <v>668</v>
      </c>
      <c r="D89" s="167"/>
    </row>
    <row r="90" spans="1:4" ht="12.75">
      <c r="A90" s="228">
        <v>14</v>
      </c>
      <c r="B90" s="229" t="s">
        <v>235</v>
      </c>
      <c r="C90" s="226"/>
      <c r="D90" s="230"/>
    </row>
    <row r="91" spans="1:4" ht="12.75">
      <c r="A91" s="231"/>
      <c r="B91" s="232" t="s">
        <v>237</v>
      </c>
      <c r="C91" s="233" t="s">
        <v>238</v>
      </c>
      <c r="D91" s="234"/>
    </row>
    <row r="92" spans="1:4" ht="12.75">
      <c r="A92" s="231"/>
      <c r="B92" s="232" t="s">
        <v>239</v>
      </c>
      <c r="C92" s="233" t="s">
        <v>238</v>
      </c>
      <c r="D92" s="234"/>
    </row>
    <row r="93" spans="1:4" ht="12.75">
      <c r="A93" s="231"/>
      <c r="B93" s="164" t="s">
        <v>241</v>
      </c>
      <c r="C93" s="235" t="s">
        <v>668</v>
      </c>
      <c r="D93" s="167"/>
    </row>
    <row r="94" spans="1:4" ht="12.75">
      <c r="A94" s="228">
        <v>15</v>
      </c>
      <c r="B94" s="229" t="s">
        <v>235</v>
      </c>
      <c r="C94" s="226"/>
      <c r="D94" s="230"/>
    </row>
    <row r="95" spans="1:4" ht="12.75">
      <c r="A95" s="231"/>
      <c r="B95" s="232" t="s">
        <v>237</v>
      </c>
      <c r="C95" s="233" t="s">
        <v>238</v>
      </c>
      <c r="D95" s="234"/>
    </row>
    <row r="96" spans="1:4" ht="12.75">
      <c r="A96" s="231"/>
      <c r="B96" s="232" t="s">
        <v>239</v>
      </c>
      <c r="C96" s="233" t="s">
        <v>238</v>
      </c>
      <c r="D96" s="234"/>
    </row>
    <row r="97" spans="1:4" ht="12.75">
      <c r="A97" s="231"/>
      <c r="B97" s="164" t="s">
        <v>241</v>
      </c>
      <c r="C97" s="235" t="s">
        <v>668</v>
      </c>
      <c r="D97" s="167"/>
    </row>
    <row r="98" spans="1:4" ht="12.75">
      <c r="A98" s="228">
        <v>16</v>
      </c>
      <c r="B98" s="229" t="s">
        <v>235</v>
      </c>
      <c r="C98" s="226"/>
      <c r="D98" s="230"/>
    </row>
    <row r="99" spans="1:4" ht="12.75">
      <c r="A99" s="231"/>
      <c r="B99" s="232" t="s">
        <v>237</v>
      </c>
      <c r="C99" s="233" t="s">
        <v>238</v>
      </c>
      <c r="D99" s="234"/>
    </row>
    <row r="100" spans="1:4" ht="12.75">
      <c r="A100" s="231"/>
      <c r="B100" s="232" t="s">
        <v>239</v>
      </c>
      <c r="C100" s="233" t="s">
        <v>238</v>
      </c>
      <c r="D100" s="234"/>
    </row>
    <row r="101" spans="1:4" ht="12.75">
      <c r="A101" s="231"/>
      <c r="B101" s="164" t="s">
        <v>241</v>
      </c>
      <c r="C101" s="235" t="s">
        <v>668</v>
      </c>
      <c r="D101" s="167"/>
    </row>
    <row r="102" spans="1:4" ht="12.75">
      <c r="A102" s="228">
        <v>17</v>
      </c>
      <c r="B102" s="229" t="s">
        <v>235</v>
      </c>
      <c r="C102" s="226"/>
      <c r="D102" s="230"/>
    </row>
    <row r="103" spans="1:4" ht="12.75">
      <c r="A103" s="231"/>
      <c r="B103" s="232" t="s">
        <v>237</v>
      </c>
      <c r="C103" s="233" t="s">
        <v>238</v>
      </c>
      <c r="D103" s="234"/>
    </row>
    <row r="104" spans="1:4" ht="12.75">
      <c r="A104" s="231"/>
      <c r="B104" s="232" t="s">
        <v>239</v>
      </c>
      <c r="C104" s="233" t="s">
        <v>238</v>
      </c>
      <c r="D104" s="234"/>
    </row>
    <row r="105" spans="1:4" ht="12.75">
      <c r="A105" s="231"/>
      <c r="B105" s="164" t="s">
        <v>241</v>
      </c>
      <c r="C105" s="235" t="s">
        <v>668</v>
      </c>
      <c r="D105" s="167"/>
    </row>
    <row r="106" spans="1:4" ht="12.75">
      <c r="A106" s="228">
        <v>18</v>
      </c>
      <c r="B106" s="229" t="s">
        <v>235</v>
      </c>
      <c r="C106" s="226"/>
      <c r="D106" s="230"/>
    </row>
    <row r="107" spans="1:4" ht="12.75">
      <c r="A107" s="231"/>
      <c r="B107" s="232" t="s">
        <v>237</v>
      </c>
      <c r="C107" s="233" t="s">
        <v>238</v>
      </c>
      <c r="D107" s="234"/>
    </row>
    <row r="108" spans="1:4" ht="12.75">
      <c r="A108" s="231"/>
      <c r="B108" s="232" t="s">
        <v>239</v>
      </c>
      <c r="C108" s="233" t="s">
        <v>238</v>
      </c>
      <c r="D108" s="234"/>
    </row>
    <row r="109" spans="1:4" ht="12.75">
      <c r="A109" s="231"/>
      <c r="B109" s="164" t="s">
        <v>241</v>
      </c>
      <c r="C109" s="235" t="s">
        <v>668</v>
      </c>
      <c r="D109" s="167"/>
    </row>
    <row r="110" spans="1:4" ht="12.75">
      <c r="A110" s="228">
        <v>19</v>
      </c>
      <c r="B110" s="229" t="s">
        <v>235</v>
      </c>
      <c r="C110" s="226"/>
      <c r="D110" s="230"/>
    </row>
    <row r="111" spans="1:4" ht="12.75">
      <c r="A111" s="231"/>
      <c r="B111" s="232" t="s">
        <v>237</v>
      </c>
      <c r="C111" s="233" t="s">
        <v>238</v>
      </c>
      <c r="D111" s="234"/>
    </row>
    <row r="112" spans="1:4" ht="12.75">
      <c r="A112" s="231"/>
      <c r="B112" s="232" t="s">
        <v>239</v>
      </c>
      <c r="C112" s="233" t="s">
        <v>238</v>
      </c>
      <c r="D112" s="234"/>
    </row>
    <row r="113" spans="1:4" ht="12.75">
      <c r="A113" s="231"/>
      <c r="B113" s="164" t="s">
        <v>241</v>
      </c>
      <c r="C113" s="235" t="s">
        <v>668</v>
      </c>
      <c r="D113" s="167"/>
    </row>
    <row r="114" spans="1:4" ht="12.75">
      <c r="A114" s="228">
        <v>20</v>
      </c>
      <c r="B114" s="229" t="s">
        <v>235</v>
      </c>
      <c r="C114" s="226"/>
      <c r="D114" s="230"/>
    </row>
    <row r="115" spans="1:4" ht="12.75">
      <c r="A115" s="231"/>
      <c r="B115" s="232" t="s">
        <v>237</v>
      </c>
      <c r="C115" s="233" t="s">
        <v>238</v>
      </c>
      <c r="D115" s="234"/>
    </row>
    <row r="116" spans="1:4" ht="12.75">
      <c r="A116" s="231"/>
      <c r="B116" s="232" t="s">
        <v>239</v>
      </c>
      <c r="C116" s="233" t="s">
        <v>238</v>
      </c>
      <c r="D116" s="234"/>
    </row>
    <row r="117" spans="1:4" ht="12.75">
      <c r="A117" s="237" t="s">
        <v>251</v>
      </c>
      <c r="B117" s="238"/>
      <c r="C117" s="238"/>
      <c r="D117" s="239"/>
    </row>
    <row r="118" spans="1:4" ht="12.75">
      <c r="A118" s="240">
        <v>27</v>
      </c>
      <c r="B118" s="241" t="s">
        <v>252</v>
      </c>
      <c r="C118" s="241" t="s">
        <v>582</v>
      </c>
      <c r="D118" s="242">
        <v>4</v>
      </c>
    </row>
    <row r="119" spans="1:4" ht="12.75">
      <c r="A119" s="240">
        <v>28</v>
      </c>
      <c r="B119" s="241" t="s">
        <v>253</v>
      </c>
      <c r="C119" s="241" t="s">
        <v>582</v>
      </c>
      <c r="D119" s="242">
        <f>D118</f>
        <v>4</v>
      </c>
    </row>
    <row r="120" spans="1:4" ht="12.75">
      <c r="A120" s="240">
        <v>29</v>
      </c>
      <c r="B120" s="241" t="s">
        <v>254</v>
      </c>
      <c r="C120" s="241" t="s">
        <v>582</v>
      </c>
      <c r="D120" s="242">
        <v>0</v>
      </c>
    </row>
    <row r="121" spans="1:4" ht="13.5" thickBot="1">
      <c r="A121" s="240">
        <v>30</v>
      </c>
      <c r="B121" s="243" t="s">
        <v>255</v>
      </c>
      <c r="C121" s="243" t="s">
        <v>668</v>
      </c>
      <c r="D121" s="244">
        <v>0</v>
      </c>
    </row>
    <row r="122" spans="1:4" ht="17.25" customHeight="1">
      <c r="A122" s="245" t="s">
        <v>256</v>
      </c>
      <c r="B122" s="246"/>
      <c r="C122" s="246"/>
      <c r="D122" s="247"/>
    </row>
    <row r="123" spans="1:4" ht="25.5">
      <c r="A123" s="248">
        <v>31</v>
      </c>
      <c r="B123" s="249" t="s">
        <v>257</v>
      </c>
      <c r="C123" s="250" t="s">
        <v>668</v>
      </c>
      <c r="D123" s="251">
        <f>D124-D125</f>
        <v>-328214.57</v>
      </c>
    </row>
    <row r="124" spans="1:4" ht="12.75">
      <c r="A124" s="248">
        <f>A123+1</f>
        <v>32</v>
      </c>
      <c r="B124" s="250" t="s">
        <v>258</v>
      </c>
      <c r="C124" s="250" t="s">
        <v>668</v>
      </c>
      <c r="D124" s="251">
        <v>0</v>
      </c>
    </row>
    <row r="125" spans="1:4" ht="12.75">
      <c r="A125" s="248">
        <f>A124+1</f>
        <v>33</v>
      </c>
      <c r="B125" s="250" t="s">
        <v>259</v>
      </c>
      <c r="C125" s="250" t="s">
        <v>668</v>
      </c>
      <c r="D125" s="251">
        <f>D133+D144+D155+D166</f>
        <v>328214.57</v>
      </c>
    </row>
    <row r="126" spans="1:4" ht="12.75" customHeight="1">
      <c r="A126" s="248">
        <f>A125+1</f>
        <v>34</v>
      </c>
      <c r="B126" s="249" t="s">
        <v>260</v>
      </c>
      <c r="C126" s="250" t="s">
        <v>668</v>
      </c>
      <c r="D126" s="251">
        <f>D127-D128</f>
        <v>-454500.5700000001</v>
      </c>
    </row>
    <row r="127" spans="1:4" ht="12.75" customHeight="1">
      <c r="A127" s="248">
        <f>A126+1</f>
        <v>35</v>
      </c>
      <c r="B127" s="250" t="s">
        <v>261</v>
      </c>
      <c r="C127" s="250" t="s">
        <v>668</v>
      </c>
      <c r="D127" s="251">
        <v>0</v>
      </c>
    </row>
    <row r="128" spans="1:4" ht="12.75">
      <c r="A128" s="248">
        <f>A127+1</f>
        <v>36</v>
      </c>
      <c r="B128" s="250" t="s">
        <v>262</v>
      </c>
      <c r="C128" s="250" t="s">
        <v>668</v>
      </c>
      <c r="D128" s="251">
        <f>D136+D147+D158+D169</f>
        <v>454500.5700000001</v>
      </c>
    </row>
    <row r="129" spans="1:4" ht="29.25" customHeight="1">
      <c r="A129" s="252" t="s">
        <v>263</v>
      </c>
      <c r="B129" s="253"/>
      <c r="C129" s="253"/>
      <c r="D129" s="254"/>
    </row>
    <row r="130" spans="1:4" ht="39.75" customHeight="1">
      <c r="A130" s="214" t="s">
        <v>264</v>
      </c>
      <c r="B130" s="216" t="s">
        <v>663</v>
      </c>
      <c r="C130" s="255" t="s">
        <v>265</v>
      </c>
      <c r="D130" s="217"/>
    </row>
    <row r="131" spans="1:4" ht="15" customHeight="1">
      <c r="A131" s="214" t="s">
        <v>266</v>
      </c>
      <c r="B131" s="216" t="s">
        <v>30</v>
      </c>
      <c r="C131" s="215" t="s">
        <v>88</v>
      </c>
      <c r="D131" s="217" t="s">
        <v>501</v>
      </c>
    </row>
    <row r="132" spans="1:4" ht="15" customHeight="1">
      <c r="A132" s="214" t="s">
        <v>267</v>
      </c>
      <c r="B132" s="215" t="s">
        <v>268</v>
      </c>
      <c r="C132" s="215" t="s">
        <v>269</v>
      </c>
      <c r="D132" s="217">
        <f>ROUND(D137/1605.98,1)</f>
        <v>752.7</v>
      </c>
    </row>
    <row r="133" spans="1:4" ht="15" customHeight="1">
      <c r="A133" s="214" t="s">
        <v>270</v>
      </c>
      <c r="B133" s="215" t="s">
        <v>469</v>
      </c>
      <c r="C133" s="215" t="s">
        <v>668</v>
      </c>
      <c r="D133" s="217">
        <v>253043.06</v>
      </c>
    </row>
    <row r="134" spans="1:4" ht="15" customHeight="1">
      <c r="A134" s="214" t="s">
        <v>271</v>
      </c>
      <c r="B134" s="215" t="s">
        <v>272</v>
      </c>
      <c r="C134" s="215" t="s">
        <v>668</v>
      </c>
      <c r="D134" s="217">
        <v>1157393.85</v>
      </c>
    </row>
    <row r="135" spans="1:4" ht="15" customHeight="1">
      <c r="A135" s="214" t="s">
        <v>273</v>
      </c>
      <c r="B135" s="215" t="s">
        <v>274</v>
      </c>
      <c r="C135" s="215" t="s">
        <v>668</v>
      </c>
      <c r="D135" s="217">
        <v>1078859.29</v>
      </c>
    </row>
    <row r="136" spans="1:4" ht="15" customHeight="1">
      <c r="A136" s="214" t="s">
        <v>275</v>
      </c>
      <c r="B136" s="215" t="s">
        <v>216</v>
      </c>
      <c r="C136" s="215" t="s">
        <v>668</v>
      </c>
      <c r="D136" s="217">
        <f>D133+D134-D135</f>
        <v>331577.6200000001</v>
      </c>
    </row>
    <row r="137" spans="1:6" ht="15" customHeight="1">
      <c r="A137" s="214" t="s">
        <v>276</v>
      </c>
      <c r="B137" s="215" t="s">
        <v>277</v>
      </c>
      <c r="C137" s="215" t="s">
        <v>668</v>
      </c>
      <c r="D137" s="219">
        <f>ROUND(E137*1.18,2)</f>
        <v>1208845.42</v>
      </c>
      <c r="E137" s="61">
        <v>1024445.27</v>
      </c>
      <c r="F137" s="256" t="s">
        <v>278</v>
      </c>
    </row>
    <row r="138" spans="1:4" ht="15" customHeight="1">
      <c r="A138" s="214" t="s">
        <v>279</v>
      </c>
      <c r="B138" s="215" t="s">
        <v>280</v>
      </c>
      <c r="C138" s="215" t="s">
        <v>668</v>
      </c>
      <c r="D138" s="217">
        <f>ROUND(197046632.58/198500080.13*D137,2)</f>
        <v>1199994.07</v>
      </c>
    </row>
    <row r="139" spans="1:4" ht="15" customHeight="1">
      <c r="A139" s="214" t="s">
        <v>281</v>
      </c>
      <c r="B139" s="218" t="s">
        <v>282</v>
      </c>
      <c r="C139" s="215" t="s">
        <v>668</v>
      </c>
      <c r="D139" s="217">
        <f>ROUND(73681446.38/198500080.13*D137,2)</f>
        <v>448712.56</v>
      </c>
    </row>
    <row r="140" spans="1:4" ht="15" customHeight="1" thickBot="1">
      <c r="A140" s="257" t="s">
        <v>283</v>
      </c>
      <c r="B140" s="258" t="s">
        <v>284</v>
      </c>
      <c r="C140" s="259" t="s">
        <v>668</v>
      </c>
      <c r="D140" s="260">
        <v>0</v>
      </c>
    </row>
    <row r="141" spans="1:4" ht="36" customHeight="1">
      <c r="A141" s="214" t="s">
        <v>285</v>
      </c>
      <c r="B141" s="216" t="s">
        <v>663</v>
      </c>
      <c r="C141" s="261" t="s">
        <v>938</v>
      </c>
      <c r="D141" s="217"/>
    </row>
    <row r="142" spans="1:4" ht="15" customHeight="1">
      <c r="A142" s="214" t="s">
        <v>286</v>
      </c>
      <c r="B142" s="216" t="s">
        <v>30</v>
      </c>
      <c r="C142" s="215" t="s">
        <v>88</v>
      </c>
      <c r="D142" s="217" t="s">
        <v>287</v>
      </c>
    </row>
    <row r="143" spans="1:4" ht="15" customHeight="1">
      <c r="A143" s="214" t="s">
        <v>288</v>
      </c>
      <c r="B143" s="215" t="s">
        <v>268</v>
      </c>
      <c r="C143" s="215" t="s">
        <v>269</v>
      </c>
      <c r="D143" s="217">
        <f>ROUND(D148/28.03,1)</f>
        <v>8156.4</v>
      </c>
    </row>
    <row r="144" spans="1:4" ht="15" customHeight="1">
      <c r="A144" s="214" t="s">
        <v>289</v>
      </c>
      <c r="B144" s="215" t="s">
        <v>469</v>
      </c>
      <c r="C144" s="215" t="s">
        <v>668</v>
      </c>
      <c r="D144" s="217">
        <v>44382.49</v>
      </c>
    </row>
    <row r="145" spans="1:4" ht="15" customHeight="1">
      <c r="A145" s="214" t="s">
        <v>290</v>
      </c>
      <c r="B145" s="215" t="s">
        <v>272</v>
      </c>
      <c r="C145" s="215" t="s">
        <v>668</v>
      </c>
      <c r="D145" s="217">
        <v>184228.14</v>
      </c>
    </row>
    <row r="146" spans="1:4" ht="15" customHeight="1">
      <c r="A146" s="214" t="s">
        <v>291</v>
      </c>
      <c r="B146" s="215" t="s">
        <v>274</v>
      </c>
      <c r="C146" s="215" t="s">
        <v>668</v>
      </c>
      <c r="D146" s="217">
        <v>176537.62</v>
      </c>
    </row>
    <row r="147" spans="1:4" ht="15" customHeight="1">
      <c r="A147" s="214" t="s">
        <v>292</v>
      </c>
      <c r="B147" s="215" t="s">
        <v>216</v>
      </c>
      <c r="C147" s="215" t="s">
        <v>668</v>
      </c>
      <c r="D147" s="217">
        <f>D144+D145-D146</f>
        <v>52073.01000000001</v>
      </c>
    </row>
    <row r="148" spans="1:6" ht="15" customHeight="1">
      <c r="A148" s="214" t="s">
        <v>293</v>
      </c>
      <c r="B148" s="215" t="s">
        <v>277</v>
      </c>
      <c r="C148" s="215" t="s">
        <v>668</v>
      </c>
      <c r="D148" s="219">
        <f>ROUND(E148*1.18,2)</f>
        <v>228622.51</v>
      </c>
      <c r="E148" s="61">
        <v>193747.89</v>
      </c>
      <c r="F148" s="256" t="s">
        <v>278</v>
      </c>
    </row>
    <row r="149" spans="1:4" ht="15" customHeight="1">
      <c r="A149" s="214" t="s">
        <v>294</v>
      </c>
      <c r="B149" s="215" t="s">
        <v>280</v>
      </c>
      <c r="C149" s="215" t="s">
        <v>668</v>
      </c>
      <c r="D149" s="217">
        <f>ROUND(75217758.95/67649533.13*D148,2)</f>
        <v>254199.43</v>
      </c>
    </row>
    <row r="150" spans="1:4" ht="15" customHeight="1">
      <c r="A150" s="214" t="s">
        <v>295</v>
      </c>
      <c r="B150" s="218" t="s">
        <v>282</v>
      </c>
      <c r="C150" s="215" t="s">
        <v>668</v>
      </c>
      <c r="D150" s="217">
        <f>ROUND(14455264.66/67649533.13*D148,2)</f>
        <v>48851.76</v>
      </c>
    </row>
    <row r="151" spans="1:4" ht="26.25" thickBot="1">
      <c r="A151" s="257" t="s">
        <v>296</v>
      </c>
      <c r="B151" s="258" t="s">
        <v>284</v>
      </c>
      <c r="C151" s="259" t="s">
        <v>668</v>
      </c>
      <c r="D151" s="260">
        <v>0</v>
      </c>
    </row>
    <row r="152" spans="1:4" ht="27" customHeight="1">
      <c r="A152" s="214" t="s">
        <v>297</v>
      </c>
      <c r="B152" s="216" t="s">
        <v>663</v>
      </c>
      <c r="C152" s="261" t="s">
        <v>904</v>
      </c>
      <c r="D152" s="217"/>
    </row>
    <row r="153" spans="1:4" ht="13.5">
      <c r="A153" s="214" t="s">
        <v>298</v>
      </c>
      <c r="B153" s="216" t="s">
        <v>30</v>
      </c>
      <c r="C153" s="215" t="s">
        <v>88</v>
      </c>
      <c r="D153" s="217" t="s">
        <v>287</v>
      </c>
    </row>
    <row r="154" spans="1:4" ht="12.75">
      <c r="A154" s="214" t="s">
        <v>299</v>
      </c>
      <c r="B154" s="215" t="s">
        <v>268</v>
      </c>
      <c r="C154" s="215" t="s">
        <v>269</v>
      </c>
      <c r="D154" s="217">
        <f>ROUND(D159/17.745,1)</f>
        <v>7344.4</v>
      </c>
    </row>
    <row r="155" spans="1:4" ht="12.75">
      <c r="A155" s="214" t="s">
        <v>300</v>
      </c>
      <c r="B155" s="215" t="s">
        <v>469</v>
      </c>
      <c r="C155" s="215" t="s">
        <v>668</v>
      </c>
      <c r="D155" s="217">
        <v>30200.34</v>
      </c>
    </row>
    <row r="156" spans="1:4" ht="12.75" customHeight="1">
      <c r="A156" s="214" t="s">
        <v>301</v>
      </c>
      <c r="B156" s="215" t="s">
        <v>272</v>
      </c>
      <c r="C156" s="215" t="s">
        <v>668</v>
      </c>
      <c r="D156" s="217">
        <v>129060.63</v>
      </c>
    </row>
    <row r="157" spans="1:4" ht="12.75" customHeight="1">
      <c r="A157" s="214" t="s">
        <v>302</v>
      </c>
      <c r="B157" s="215" t="s">
        <v>274</v>
      </c>
      <c r="C157" s="215" t="s">
        <v>668</v>
      </c>
      <c r="D157" s="217">
        <v>123294.83</v>
      </c>
    </row>
    <row r="158" spans="1:4" ht="12.75" customHeight="1">
      <c r="A158" s="214" t="s">
        <v>303</v>
      </c>
      <c r="B158" s="215" t="s">
        <v>216</v>
      </c>
      <c r="C158" s="215" t="s">
        <v>668</v>
      </c>
      <c r="D158" s="217">
        <f>D155+D156-D157</f>
        <v>35966.14</v>
      </c>
    </row>
    <row r="159" spans="1:6" ht="12.75" customHeight="1">
      <c r="A159" s="214" t="s">
        <v>304</v>
      </c>
      <c r="B159" s="215" t="s">
        <v>277</v>
      </c>
      <c r="C159" s="215" t="s">
        <v>668</v>
      </c>
      <c r="D159" s="219">
        <f>ROUND(E159*1.18,2)</f>
        <v>130325.61</v>
      </c>
      <c r="E159" s="61">
        <v>110445.43</v>
      </c>
      <c r="F159" s="256" t="s">
        <v>278</v>
      </c>
    </row>
    <row r="160" spans="1:4" ht="12.75" customHeight="1">
      <c r="A160" s="214" t="s">
        <v>305</v>
      </c>
      <c r="B160" s="215" t="s">
        <v>280</v>
      </c>
      <c r="C160" s="215" t="s">
        <v>668</v>
      </c>
      <c r="D160" s="217">
        <f>ROUND(75217758.95/67649533.13*D159,2)</f>
        <v>144905.66</v>
      </c>
    </row>
    <row r="161" spans="1:4" ht="25.5">
      <c r="A161" s="214" t="s">
        <v>306</v>
      </c>
      <c r="B161" s="218" t="s">
        <v>282</v>
      </c>
      <c r="C161" s="215" t="s">
        <v>668</v>
      </c>
      <c r="D161" s="217">
        <f>ROUND(14455264.66/67649533.13*D159,2)</f>
        <v>27847.81</v>
      </c>
    </row>
    <row r="162" spans="1:4" ht="26.25" customHeight="1" thickBot="1">
      <c r="A162" s="257" t="s">
        <v>307</v>
      </c>
      <c r="B162" s="258" t="s">
        <v>284</v>
      </c>
      <c r="C162" s="259" t="s">
        <v>668</v>
      </c>
      <c r="D162" s="260">
        <v>0</v>
      </c>
    </row>
    <row r="163" spans="1:4" ht="37.5">
      <c r="A163" s="214" t="s">
        <v>308</v>
      </c>
      <c r="B163" s="216" t="s">
        <v>663</v>
      </c>
      <c r="C163" s="262" t="s">
        <v>309</v>
      </c>
      <c r="D163" s="217"/>
    </row>
    <row r="164" spans="1:4" ht="13.5" customHeight="1">
      <c r="A164" s="214" t="s">
        <v>310</v>
      </c>
      <c r="B164" s="216" t="s">
        <v>30</v>
      </c>
      <c r="C164" s="215" t="s">
        <v>88</v>
      </c>
      <c r="D164" s="217" t="s">
        <v>510</v>
      </c>
    </row>
    <row r="165" spans="1:4" ht="12.75">
      <c r="A165" s="214" t="s">
        <v>311</v>
      </c>
      <c r="B165" s="215" t="s">
        <v>268</v>
      </c>
      <c r="C165" s="215" t="s">
        <v>269</v>
      </c>
      <c r="D165" s="217">
        <f>ROUND(D170/3.83,1)</f>
        <v>14566</v>
      </c>
    </row>
    <row r="166" spans="1:4" ht="12.75">
      <c r="A166" s="214" t="s">
        <v>312</v>
      </c>
      <c r="B166" s="215" t="s">
        <v>469</v>
      </c>
      <c r="C166" s="215" t="s">
        <v>668</v>
      </c>
      <c r="D166" s="217">
        <v>588.68</v>
      </c>
    </row>
    <row r="167" spans="1:4" ht="12.75" customHeight="1">
      <c r="A167" s="214" t="s">
        <v>313</v>
      </c>
      <c r="B167" s="215" t="s">
        <v>272</v>
      </c>
      <c r="C167" s="215" t="s">
        <v>668</v>
      </c>
      <c r="D167" s="217">
        <v>53373.64</v>
      </c>
    </row>
    <row r="168" spans="1:4" ht="12.75" customHeight="1">
      <c r="A168" s="214" t="s">
        <v>314</v>
      </c>
      <c r="B168" s="215" t="s">
        <v>274</v>
      </c>
      <c r="C168" s="215" t="s">
        <v>668</v>
      </c>
      <c r="D168" s="217">
        <v>19078.52</v>
      </c>
    </row>
    <row r="169" spans="1:4" ht="12.75" customHeight="1">
      <c r="A169" s="214" t="s">
        <v>315</v>
      </c>
      <c r="B169" s="215" t="s">
        <v>216</v>
      </c>
      <c r="C169" s="215" t="s">
        <v>668</v>
      </c>
      <c r="D169" s="217">
        <f>D166+D167-D168</f>
        <v>34883.8</v>
      </c>
    </row>
    <row r="170" spans="1:6" ht="12.75" customHeight="1">
      <c r="A170" s="214" t="s">
        <v>316</v>
      </c>
      <c r="B170" s="215" t="s">
        <v>277</v>
      </c>
      <c r="C170" s="215" t="s">
        <v>668</v>
      </c>
      <c r="D170" s="219">
        <f>ROUND(E170*1.18,2)</f>
        <v>55787.78</v>
      </c>
      <c r="E170" s="61">
        <v>47277.78</v>
      </c>
      <c r="F170" s="256" t="s">
        <v>278</v>
      </c>
    </row>
    <row r="171" spans="1:4" ht="12.75" customHeight="1">
      <c r="A171" s="214" t="s">
        <v>317</v>
      </c>
      <c r="B171" s="215" t="s">
        <v>280</v>
      </c>
      <c r="C171" s="215" t="s">
        <v>668</v>
      </c>
      <c r="D171" s="217">
        <f>ROUND(7063221.41/16105544.66*D170,2)</f>
        <v>24466.2</v>
      </c>
    </row>
    <row r="172" spans="1:4" ht="25.5">
      <c r="A172" s="214" t="s">
        <v>318</v>
      </c>
      <c r="B172" s="218" t="s">
        <v>282</v>
      </c>
      <c r="C172" s="215" t="s">
        <v>668</v>
      </c>
      <c r="D172" s="217">
        <f>ROUND(9326800.88/16105544.66*D170,2)</f>
        <v>32306.98</v>
      </c>
    </row>
    <row r="173" spans="1:4" ht="26.25" customHeight="1" thickBot="1">
      <c r="A173" s="257" t="s">
        <v>319</v>
      </c>
      <c r="B173" s="258" t="s">
        <v>284</v>
      </c>
      <c r="C173" s="259" t="s">
        <v>668</v>
      </c>
      <c r="D173" s="260">
        <v>0</v>
      </c>
    </row>
    <row r="174" spans="1:4" ht="12.75" customHeight="1">
      <c r="A174" s="240">
        <v>48</v>
      </c>
      <c r="B174" s="241" t="s">
        <v>252</v>
      </c>
      <c r="C174" s="241" t="s">
        <v>582</v>
      </c>
      <c r="D174" s="242">
        <v>1</v>
      </c>
    </row>
    <row r="175" spans="1:4" ht="12.75" customHeight="1">
      <c r="A175" s="240">
        <f>A174+1</f>
        <v>49</v>
      </c>
      <c r="B175" s="241" t="s">
        <v>253</v>
      </c>
      <c r="C175" s="241" t="s">
        <v>582</v>
      </c>
      <c r="D175" s="242">
        <f>D174</f>
        <v>1</v>
      </c>
    </row>
    <row r="176" spans="1:4" ht="12.75" customHeight="1">
      <c r="A176" s="240">
        <f>A175+1</f>
        <v>50</v>
      </c>
      <c r="B176" s="241" t="s">
        <v>254</v>
      </c>
      <c r="C176" s="241" t="s">
        <v>582</v>
      </c>
      <c r="D176" s="242">
        <v>0</v>
      </c>
    </row>
    <row r="177" spans="1:4" ht="15" customHeight="1">
      <c r="A177" s="240">
        <f>A176+1</f>
        <v>51</v>
      </c>
      <c r="B177" s="241" t="s">
        <v>255</v>
      </c>
      <c r="C177" s="241" t="s">
        <v>668</v>
      </c>
      <c r="D177" s="242">
        <v>31763.56</v>
      </c>
    </row>
    <row r="178" spans="1:4" ht="12.75" customHeight="1">
      <c r="A178" s="263" t="s">
        <v>320</v>
      </c>
      <c r="B178" s="264"/>
      <c r="C178" s="264"/>
      <c r="D178" s="265"/>
    </row>
    <row r="179" spans="1:4" ht="15" customHeight="1">
      <c r="A179" s="266">
        <v>52</v>
      </c>
      <c r="B179" s="267" t="s">
        <v>321</v>
      </c>
      <c r="C179" s="268" t="s">
        <v>582</v>
      </c>
      <c r="D179" s="269">
        <v>8</v>
      </c>
    </row>
    <row r="180" spans="1:4" ht="15">
      <c r="A180" s="266">
        <f>A179+1</f>
        <v>53</v>
      </c>
      <c r="B180" s="267" t="s">
        <v>322</v>
      </c>
      <c r="C180" s="268" t="s">
        <v>582</v>
      </c>
      <c r="D180" s="269">
        <v>2</v>
      </c>
    </row>
    <row r="181" spans="1:4" ht="27" customHeight="1">
      <c r="A181" s="266">
        <f>A180+1</f>
        <v>54</v>
      </c>
      <c r="B181" s="270" t="s">
        <v>323</v>
      </c>
      <c r="C181" s="268" t="s">
        <v>668</v>
      </c>
      <c r="D181" s="269">
        <v>0</v>
      </c>
    </row>
  </sheetData>
  <mergeCells count="11">
    <mergeCell ref="C62:D62"/>
    <mergeCell ref="C66:D66"/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/>
  <dimension ref="A1:H120"/>
  <sheetViews>
    <sheetView workbookViewId="0" topLeftCell="A1">
      <selection activeCell="B15" sqref="B14:B15"/>
    </sheetView>
  </sheetViews>
  <sheetFormatPr defaultColWidth="9.140625" defaultRowHeight="12.75"/>
  <cols>
    <col min="1" max="1" width="6.8515625" style="61" customWidth="1"/>
    <col min="2" max="2" width="60.00390625" style="61" customWidth="1"/>
    <col min="3" max="3" width="10.00390625" style="61" customWidth="1"/>
    <col min="4" max="6" width="13.7109375" style="61" customWidth="1"/>
    <col min="7" max="7" width="12.7109375" style="61" customWidth="1"/>
    <col min="8" max="8" width="13.28125" style="61" customWidth="1"/>
    <col min="9" max="16384" width="9.140625" style="61" customWidth="1"/>
  </cols>
  <sheetData>
    <row r="1" spans="1:7" ht="14.25">
      <c r="A1" s="612" t="s">
        <v>803</v>
      </c>
      <c r="B1" s="612"/>
      <c r="C1" s="612"/>
      <c r="D1" s="612"/>
      <c r="E1" s="612"/>
      <c r="F1" s="612"/>
      <c r="G1" s="612"/>
    </row>
    <row r="2" spans="1:7" ht="15.75">
      <c r="A2" s="613" t="s">
        <v>804</v>
      </c>
      <c r="B2" s="613"/>
      <c r="C2" s="613"/>
      <c r="D2" s="613"/>
      <c r="E2" s="613"/>
      <c r="F2" s="613"/>
      <c r="G2" s="613"/>
    </row>
    <row r="4" spans="1:8" ht="15">
      <c r="A4" s="90"/>
      <c r="B4" s="91" t="s">
        <v>805</v>
      </c>
      <c r="C4" s="92"/>
      <c r="D4" s="92"/>
      <c r="E4" s="90"/>
      <c r="F4" s="92"/>
      <c r="G4" s="90"/>
      <c r="H4" s="92"/>
    </row>
    <row r="5" spans="1:8" ht="15">
      <c r="A5" s="90"/>
      <c r="B5" s="93" t="s">
        <v>806</v>
      </c>
      <c r="C5" s="92">
        <v>2993.9</v>
      </c>
      <c r="D5" s="92" t="s">
        <v>767</v>
      </c>
      <c r="E5" s="92"/>
      <c r="F5" s="90"/>
      <c r="G5" s="92"/>
      <c r="H5" s="90"/>
    </row>
    <row r="6" spans="1:8" ht="15">
      <c r="A6" s="90"/>
      <c r="B6" s="93" t="s">
        <v>807</v>
      </c>
      <c r="C6" s="92">
        <v>139</v>
      </c>
      <c r="D6" s="92" t="s">
        <v>808</v>
      </c>
      <c r="E6" s="92"/>
      <c r="F6" s="90"/>
      <c r="G6" s="92"/>
      <c r="H6" s="90"/>
    </row>
    <row r="7" spans="1:8" ht="15">
      <c r="A7" s="90"/>
      <c r="B7" s="93"/>
      <c r="C7" s="92"/>
      <c r="D7" s="92"/>
      <c r="E7" s="92"/>
      <c r="F7" s="90"/>
      <c r="G7" s="92"/>
      <c r="H7" s="90"/>
    </row>
    <row r="8" spans="1:8" ht="12.75">
      <c r="A8" s="92"/>
      <c r="B8" s="92"/>
      <c r="C8" s="92"/>
      <c r="D8" s="92"/>
      <c r="E8" s="92"/>
      <c r="F8" s="92"/>
      <c r="G8" s="92"/>
      <c r="H8" s="92"/>
    </row>
    <row r="9" spans="1:8" ht="45" customHeight="1">
      <c r="A9" s="94" t="s">
        <v>809</v>
      </c>
      <c r="B9" s="94" t="s">
        <v>810</v>
      </c>
      <c r="C9" s="94" t="s">
        <v>811</v>
      </c>
      <c r="D9" s="94" t="s">
        <v>812</v>
      </c>
      <c r="E9" s="94" t="s">
        <v>813</v>
      </c>
      <c r="F9" s="94" t="s">
        <v>814</v>
      </c>
      <c r="G9" s="94" t="s">
        <v>815</v>
      </c>
      <c r="H9" s="94" t="s">
        <v>816</v>
      </c>
    </row>
    <row r="10" spans="1:8" ht="15.75" customHeight="1">
      <c r="A10" s="95" t="s">
        <v>817</v>
      </c>
      <c r="B10" s="95" t="s">
        <v>818</v>
      </c>
      <c r="C10" s="96"/>
      <c r="D10" s="97">
        <v>320972.92</v>
      </c>
      <c r="E10" s="97">
        <v>1530866.85</v>
      </c>
      <c r="F10" s="98">
        <v>1523625.2</v>
      </c>
      <c r="G10" s="99">
        <v>328214.57</v>
      </c>
      <c r="H10" s="97">
        <v>1479598.0706</v>
      </c>
    </row>
    <row r="11" spans="1:8" ht="15.75" customHeight="1">
      <c r="A11" s="100" t="s">
        <v>992</v>
      </c>
      <c r="B11" s="100" t="s">
        <v>819</v>
      </c>
      <c r="C11" s="96">
        <v>1530.46</v>
      </c>
      <c r="D11" s="101">
        <v>260852.94</v>
      </c>
      <c r="E11" s="101">
        <v>1222439.07</v>
      </c>
      <c r="F11" s="101">
        <v>1230248.95</v>
      </c>
      <c r="G11" s="101">
        <v>253043.06</v>
      </c>
      <c r="H11" s="96">
        <v>1173559.1824</v>
      </c>
    </row>
    <row r="12" spans="1:8" ht="15.75" customHeight="1">
      <c r="A12" s="102" t="s">
        <v>996</v>
      </c>
      <c r="B12" s="100" t="s">
        <v>820</v>
      </c>
      <c r="C12" s="96">
        <v>26.09</v>
      </c>
      <c r="D12" s="101">
        <v>34660.51</v>
      </c>
      <c r="E12" s="101">
        <v>180700.6</v>
      </c>
      <c r="F12" s="101">
        <v>170978.62</v>
      </c>
      <c r="G12" s="101">
        <v>44382.49</v>
      </c>
      <c r="H12" s="96">
        <v>187388.012</v>
      </c>
    </row>
    <row r="13" spans="1:8" ht="15.75" customHeight="1">
      <c r="A13" s="100" t="s">
        <v>68</v>
      </c>
      <c r="B13" s="100" t="s">
        <v>821</v>
      </c>
      <c r="C13" s="96">
        <v>18.44</v>
      </c>
      <c r="D13" s="101">
        <v>24631.89</v>
      </c>
      <c r="E13" s="101">
        <v>127727.18</v>
      </c>
      <c r="F13" s="101">
        <v>122158.73</v>
      </c>
      <c r="G13" s="101">
        <v>30200.34</v>
      </c>
      <c r="H13" s="96">
        <v>118650.87619999998</v>
      </c>
    </row>
    <row r="14" spans="1:8" ht="15.75" customHeight="1">
      <c r="A14" s="100" t="s">
        <v>71</v>
      </c>
      <c r="B14" s="100" t="s">
        <v>822</v>
      </c>
      <c r="C14" s="96">
        <v>3.5</v>
      </c>
      <c r="D14" s="101">
        <v>827.58</v>
      </c>
      <c r="E14" s="101">
        <v>0</v>
      </c>
      <c r="F14" s="101">
        <v>238.9</v>
      </c>
      <c r="G14" s="101">
        <v>588.68</v>
      </c>
      <c r="H14" s="96"/>
    </row>
    <row r="15" spans="1:8" ht="15.75" customHeight="1">
      <c r="A15" s="95" t="s">
        <v>823</v>
      </c>
      <c r="B15" s="95" t="s">
        <v>824</v>
      </c>
      <c r="C15" s="96">
        <v>19.41</v>
      </c>
      <c r="D15" s="103">
        <v>121337.46</v>
      </c>
      <c r="E15" s="103">
        <v>717868.57</v>
      </c>
      <c r="F15" s="103">
        <v>698560.21</v>
      </c>
      <c r="G15" s="103">
        <v>140645.82</v>
      </c>
      <c r="H15" s="97">
        <v>656992.3252</v>
      </c>
    </row>
    <row r="16" spans="1:8" ht="15.75" customHeight="1">
      <c r="A16" s="95"/>
      <c r="B16" s="100" t="s">
        <v>825</v>
      </c>
      <c r="C16" s="96">
        <v>19.41</v>
      </c>
      <c r="D16" s="104">
        <v>121337.46</v>
      </c>
      <c r="E16" s="104">
        <v>696931.47</v>
      </c>
      <c r="F16" s="104">
        <v>690162.02</v>
      </c>
      <c r="G16" s="105">
        <v>128106.91</v>
      </c>
      <c r="H16" s="97"/>
    </row>
    <row r="17" spans="1:8" ht="15.75" customHeight="1">
      <c r="A17" s="95"/>
      <c r="B17" s="100" t="s">
        <v>826</v>
      </c>
      <c r="C17" s="96"/>
      <c r="D17" s="106">
        <v>0</v>
      </c>
      <c r="E17" s="106">
        <v>20937.1</v>
      </c>
      <c r="F17" s="106">
        <v>8398.19</v>
      </c>
      <c r="G17" s="105">
        <v>12538.91</v>
      </c>
      <c r="H17" s="97"/>
    </row>
    <row r="18" spans="1:8" ht="15.75" customHeight="1">
      <c r="A18" s="107" t="s">
        <v>341</v>
      </c>
      <c r="B18" s="108" t="s">
        <v>827</v>
      </c>
      <c r="C18" s="96">
        <v>3.4</v>
      </c>
      <c r="D18" s="96">
        <v>21254.37</v>
      </c>
      <c r="E18" s="96">
        <v>125747.2</v>
      </c>
      <c r="F18" s="96">
        <v>122365</v>
      </c>
      <c r="G18" s="101">
        <v>24636.57</v>
      </c>
      <c r="H18" s="96">
        <v>57032.09</v>
      </c>
    </row>
    <row r="19" spans="1:8" ht="15.75" customHeight="1">
      <c r="A19" s="102" t="s">
        <v>828</v>
      </c>
      <c r="B19" s="100" t="s">
        <v>829</v>
      </c>
      <c r="C19" s="96"/>
      <c r="D19" s="96"/>
      <c r="E19" s="96"/>
      <c r="F19" s="96"/>
      <c r="G19" s="101"/>
      <c r="H19" s="96">
        <v>236.9</v>
      </c>
    </row>
    <row r="20" spans="1:8" ht="15.75" customHeight="1">
      <c r="A20" s="102" t="s">
        <v>830</v>
      </c>
      <c r="B20" s="100" t="s">
        <v>831</v>
      </c>
      <c r="C20" s="96"/>
      <c r="D20" s="96"/>
      <c r="E20" s="96"/>
      <c r="F20" s="96"/>
      <c r="G20" s="96"/>
      <c r="H20" s="96">
        <v>511.48</v>
      </c>
    </row>
    <row r="21" spans="1:8" ht="15.75" customHeight="1">
      <c r="A21" s="102" t="s">
        <v>832</v>
      </c>
      <c r="B21" s="100" t="s">
        <v>833</v>
      </c>
      <c r="C21" s="96"/>
      <c r="D21" s="96"/>
      <c r="E21" s="96"/>
      <c r="F21" s="96"/>
      <c r="G21" s="96"/>
      <c r="H21" s="96">
        <v>1438.99</v>
      </c>
    </row>
    <row r="22" spans="1:8" ht="15.75" customHeight="1">
      <c r="A22" s="109" t="s">
        <v>834</v>
      </c>
      <c r="B22" s="100" t="s">
        <v>835</v>
      </c>
      <c r="C22" s="96"/>
      <c r="D22" s="96"/>
      <c r="E22" s="96"/>
      <c r="F22" s="96"/>
      <c r="G22" s="101"/>
      <c r="H22" s="96">
        <v>649.18</v>
      </c>
    </row>
    <row r="23" spans="1:8" ht="15.75" customHeight="1">
      <c r="A23" s="109" t="s">
        <v>836</v>
      </c>
      <c r="B23" s="100" t="s">
        <v>837</v>
      </c>
      <c r="C23" s="110"/>
      <c r="D23" s="110"/>
      <c r="E23" s="110"/>
      <c r="F23" s="110"/>
      <c r="G23" s="110"/>
      <c r="H23" s="96">
        <v>9043.8</v>
      </c>
    </row>
    <row r="24" spans="1:8" ht="15.75" customHeight="1">
      <c r="A24" s="109" t="s">
        <v>838</v>
      </c>
      <c r="B24" s="100" t="s">
        <v>839</v>
      </c>
      <c r="C24" s="110"/>
      <c r="D24" s="110"/>
      <c r="E24" s="110"/>
      <c r="F24" s="110"/>
      <c r="G24" s="110"/>
      <c r="H24" s="96">
        <v>2107.25</v>
      </c>
    </row>
    <row r="25" spans="1:8" ht="15.75" customHeight="1">
      <c r="A25" s="109" t="s">
        <v>840</v>
      </c>
      <c r="B25" s="100" t="s">
        <v>841</v>
      </c>
      <c r="C25" s="110"/>
      <c r="D25" s="110"/>
      <c r="E25" s="110"/>
      <c r="F25" s="110"/>
      <c r="G25" s="110"/>
      <c r="H25" s="96">
        <v>1022.96</v>
      </c>
    </row>
    <row r="26" spans="1:8" ht="15.75" customHeight="1">
      <c r="A26" s="109" t="s">
        <v>842</v>
      </c>
      <c r="B26" s="100" t="s">
        <v>843</v>
      </c>
      <c r="C26" s="110"/>
      <c r="D26" s="110"/>
      <c r="E26" s="110"/>
      <c r="F26" s="110"/>
      <c r="G26" s="110"/>
      <c r="H26" s="96">
        <v>2568.47</v>
      </c>
    </row>
    <row r="27" spans="1:8" ht="15.75" customHeight="1">
      <c r="A27" s="109" t="s">
        <v>844</v>
      </c>
      <c r="B27" s="100" t="s">
        <v>845</v>
      </c>
      <c r="C27" s="110"/>
      <c r="D27" s="110"/>
      <c r="E27" s="110"/>
      <c r="F27" s="110"/>
      <c r="G27" s="110"/>
      <c r="H27" s="96">
        <v>3217.34</v>
      </c>
    </row>
    <row r="28" spans="1:8" ht="15.75" customHeight="1">
      <c r="A28" s="109" t="s">
        <v>846</v>
      </c>
      <c r="B28" s="100" t="s">
        <v>847</v>
      </c>
      <c r="C28" s="110"/>
      <c r="D28" s="110"/>
      <c r="E28" s="110"/>
      <c r="F28" s="110"/>
      <c r="G28" s="110"/>
      <c r="H28" s="96">
        <v>9558</v>
      </c>
    </row>
    <row r="29" spans="1:8" ht="15.75" customHeight="1">
      <c r="A29" s="109" t="s">
        <v>848</v>
      </c>
      <c r="B29" s="100" t="s">
        <v>849</v>
      </c>
      <c r="C29" s="110"/>
      <c r="D29" s="110"/>
      <c r="E29" s="110"/>
      <c r="F29" s="110"/>
      <c r="G29" s="110"/>
      <c r="H29" s="96">
        <v>12046</v>
      </c>
    </row>
    <row r="30" spans="1:8" ht="15.75" customHeight="1">
      <c r="A30" s="109" t="s">
        <v>850</v>
      </c>
      <c r="B30" s="100" t="s">
        <v>851</v>
      </c>
      <c r="C30" s="110"/>
      <c r="D30" s="110"/>
      <c r="E30" s="110"/>
      <c r="F30" s="110"/>
      <c r="G30" s="110"/>
      <c r="H30" s="96">
        <v>3282.57</v>
      </c>
    </row>
    <row r="31" spans="1:8" ht="15.75">
      <c r="A31" s="109" t="s">
        <v>852</v>
      </c>
      <c r="B31" s="100" t="s">
        <v>853</v>
      </c>
      <c r="C31" s="110"/>
      <c r="D31" s="110"/>
      <c r="E31" s="110"/>
      <c r="F31" s="110"/>
      <c r="G31" s="110"/>
      <c r="H31" s="96">
        <v>1514.08</v>
      </c>
    </row>
    <row r="32" spans="1:8" ht="15.75" customHeight="1">
      <c r="A32" s="109" t="s">
        <v>854</v>
      </c>
      <c r="B32" s="100" t="s">
        <v>855</v>
      </c>
      <c r="C32" s="110"/>
      <c r="D32" s="110"/>
      <c r="E32" s="110"/>
      <c r="F32" s="110"/>
      <c r="G32" s="110"/>
      <c r="H32" s="96">
        <v>590</v>
      </c>
    </row>
    <row r="33" spans="1:8" ht="15.75" customHeight="1">
      <c r="A33" s="109" t="s">
        <v>856</v>
      </c>
      <c r="B33" s="100" t="s">
        <v>857</v>
      </c>
      <c r="C33" s="110"/>
      <c r="D33" s="110"/>
      <c r="E33" s="110"/>
      <c r="F33" s="110"/>
      <c r="G33" s="110"/>
      <c r="H33" s="96">
        <v>5000</v>
      </c>
    </row>
    <row r="34" spans="1:8" ht="15.75" customHeight="1">
      <c r="A34" s="109" t="s">
        <v>858</v>
      </c>
      <c r="B34" s="100" t="s">
        <v>859</v>
      </c>
      <c r="C34" s="110"/>
      <c r="D34" s="110"/>
      <c r="E34" s="110"/>
      <c r="F34" s="110"/>
      <c r="G34" s="110"/>
      <c r="H34" s="96">
        <v>4245.07</v>
      </c>
    </row>
    <row r="35" spans="1:8" ht="15.75" customHeight="1">
      <c r="A35" s="107" t="s">
        <v>344</v>
      </c>
      <c r="B35" s="108" t="s">
        <v>860</v>
      </c>
      <c r="C35" s="96">
        <f>C15-C18-C48</f>
        <v>13.569000000000003</v>
      </c>
      <c r="D35" s="96">
        <v>84823.7</v>
      </c>
      <c r="E35" s="96">
        <v>501842.28</v>
      </c>
      <c r="F35" s="96">
        <v>488344.34</v>
      </c>
      <c r="G35" s="101">
        <v>98321.64</v>
      </c>
      <c r="H35" s="96">
        <v>512262.91519999993</v>
      </c>
    </row>
    <row r="36" spans="1:8" ht="15.75" customHeight="1">
      <c r="A36" s="102" t="s">
        <v>861</v>
      </c>
      <c r="B36" s="100" t="s">
        <v>862</v>
      </c>
      <c r="C36" s="96">
        <v>2.42</v>
      </c>
      <c r="D36" s="96">
        <v>15128.11</v>
      </c>
      <c r="E36" s="96">
        <v>89502.42</v>
      </c>
      <c r="F36" s="96">
        <v>87095.09</v>
      </c>
      <c r="G36" s="101">
        <v>17535.44</v>
      </c>
      <c r="H36" s="96">
        <v>85594.1084</v>
      </c>
    </row>
    <row r="37" spans="1:8" ht="15.75" customHeight="1">
      <c r="A37" s="102" t="s">
        <v>863</v>
      </c>
      <c r="B37" s="100" t="s">
        <v>864</v>
      </c>
      <c r="C37" s="96"/>
      <c r="D37" s="96">
        <v>0</v>
      </c>
      <c r="E37" s="96">
        <v>0</v>
      </c>
      <c r="F37" s="96">
        <v>0</v>
      </c>
      <c r="G37" s="101">
        <v>0</v>
      </c>
      <c r="H37" s="96">
        <v>0</v>
      </c>
    </row>
    <row r="38" spans="1:8" ht="15.75" customHeight="1">
      <c r="A38" s="102" t="s">
        <v>865</v>
      </c>
      <c r="B38" s="100" t="s">
        <v>866</v>
      </c>
      <c r="C38" s="96">
        <v>3.77</v>
      </c>
      <c r="D38" s="96">
        <v>23567.35</v>
      </c>
      <c r="E38" s="96">
        <v>139431.45</v>
      </c>
      <c r="F38" s="96">
        <v>135681.2</v>
      </c>
      <c r="G38" s="101">
        <v>27317.6</v>
      </c>
      <c r="H38" s="96">
        <v>139431.45</v>
      </c>
    </row>
    <row r="39" spans="1:8" ht="15.75" customHeight="1">
      <c r="A39" s="102" t="s">
        <v>867</v>
      </c>
      <c r="B39" s="100" t="s">
        <v>868</v>
      </c>
      <c r="C39" s="96">
        <v>1</v>
      </c>
      <c r="D39" s="96">
        <v>6251.29</v>
      </c>
      <c r="E39" s="96">
        <v>36984.47</v>
      </c>
      <c r="F39" s="96">
        <v>35989.71</v>
      </c>
      <c r="G39" s="101">
        <v>7246.05</v>
      </c>
      <c r="H39" s="96">
        <v>36984.47</v>
      </c>
    </row>
    <row r="40" spans="1:8" ht="15.75" customHeight="1">
      <c r="A40" s="102" t="s">
        <v>869</v>
      </c>
      <c r="B40" s="100" t="s">
        <v>870</v>
      </c>
      <c r="C40" s="96">
        <v>0.44</v>
      </c>
      <c r="D40" s="96">
        <v>2750.57</v>
      </c>
      <c r="E40" s="96">
        <v>16273.17</v>
      </c>
      <c r="F40" s="96">
        <v>15835.47</v>
      </c>
      <c r="G40" s="101">
        <v>3188.27</v>
      </c>
      <c r="H40" s="96">
        <v>16273.17</v>
      </c>
    </row>
    <row r="41" spans="1:8" ht="15.75" customHeight="1">
      <c r="A41" s="102" t="s">
        <v>871</v>
      </c>
      <c r="B41" s="100" t="s">
        <v>872</v>
      </c>
      <c r="C41" s="96">
        <f>0.0837+0.4514</f>
        <v>0.5351</v>
      </c>
      <c r="D41" s="96">
        <v>3345.06</v>
      </c>
      <c r="E41" s="96">
        <v>19790.39</v>
      </c>
      <c r="F41" s="96">
        <v>19258.09</v>
      </c>
      <c r="G41" s="101">
        <v>3877.36</v>
      </c>
      <c r="H41" s="96">
        <v>23141.4284</v>
      </c>
    </row>
    <row r="42" spans="1:8" ht="15.75">
      <c r="A42" s="102" t="s">
        <v>873</v>
      </c>
      <c r="B42" s="100" t="s">
        <v>874</v>
      </c>
      <c r="C42" s="96">
        <v>0.04</v>
      </c>
      <c r="D42" s="96">
        <v>250.05</v>
      </c>
      <c r="E42" s="96">
        <v>1479.38</v>
      </c>
      <c r="F42" s="96">
        <v>1439.59</v>
      </c>
      <c r="G42" s="101">
        <v>289.84</v>
      </c>
      <c r="H42" s="96">
        <v>1352.1384</v>
      </c>
    </row>
    <row r="43" spans="1:8" ht="15.75">
      <c r="A43" s="102" t="s">
        <v>875</v>
      </c>
      <c r="B43" s="100" t="s">
        <v>876</v>
      </c>
      <c r="C43" s="96">
        <v>0.102</v>
      </c>
      <c r="D43" s="96">
        <v>637.63</v>
      </c>
      <c r="E43" s="96">
        <v>3772.42</v>
      </c>
      <c r="F43" s="96">
        <v>3670.95</v>
      </c>
      <c r="G43" s="101">
        <v>739.1</v>
      </c>
      <c r="H43" s="96">
        <v>3772.42</v>
      </c>
    </row>
    <row r="44" spans="1:8" ht="15.75">
      <c r="A44" s="102" t="s">
        <v>877</v>
      </c>
      <c r="B44" s="100" t="s">
        <v>878</v>
      </c>
      <c r="C44" s="96"/>
      <c r="D44" s="96">
        <v>0</v>
      </c>
      <c r="E44" s="96">
        <v>0</v>
      </c>
      <c r="F44" s="96">
        <v>0</v>
      </c>
      <c r="G44" s="101">
        <v>0</v>
      </c>
      <c r="H44" s="96">
        <v>0</v>
      </c>
    </row>
    <row r="45" spans="1:8" ht="15.75">
      <c r="A45" s="102" t="s">
        <v>879</v>
      </c>
      <c r="B45" s="100" t="s">
        <v>880</v>
      </c>
      <c r="C45" s="96">
        <v>0.83</v>
      </c>
      <c r="D45" s="96">
        <v>5188.57</v>
      </c>
      <c r="E45" s="96">
        <v>30697.11</v>
      </c>
      <c r="F45" s="96">
        <v>29871.46</v>
      </c>
      <c r="G45" s="101">
        <v>6014.22</v>
      </c>
      <c r="H45" s="96">
        <v>30697.11</v>
      </c>
    </row>
    <row r="46" spans="1:8" ht="15.75">
      <c r="A46" s="102" t="s">
        <v>881</v>
      </c>
      <c r="B46" s="100" t="s">
        <v>882</v>
      </c>
      <c r="C46" s="96">
        <f>0.736+0.013+0.0036+1.81+1.87</f>
        <v>4.432600000000001</v>
      </c>
      <c r="D46" s="96">
        <v>27705.07</v>
      </c>
      <c r="E46" s="96">
        <v>163911.47</v>
      </c>
      <c r="F46" s="96">
        <v>159502.78</v>
      </c>
      <c r="G46" s="101">
        <v>32113.76</v>
      </c>
      <c r="H46" s="96">
        <v>163937.36</v>
      </c>
    </row>
    <row r="47" spans="1:8" ht="31.5">
      <c r="A47" s="102" t="s">
        <v>883</v>
      </c>
      <c r="B47" s="100" t="s">
        <v>884</v>
      </c>
      <c r="C47" s="96"/>
      <c r="D47" s="96"/>
      <c r="E47" s="96"/>
      <c r="F47" s="96"/>
      <c r="G47" s="101"/>
      <c r="H47" s="96">
        <v>11079.26</v>
      </c>
    </row>
    <row r="48" spans="1:8" ht="15.75">
      <c r="A48" s="107" t="s">
        <v>354</v>
      </c>
      <c r="B48" s="108" t="s">
        <v>885</v>
      </c>
      <c r="C48" s="96">
        <f>2.441</f>
        <v>2.441</v>
      </c>
      <c r="D48" s="96">
        <v>15259.39</v>
      </c>
      <c r="E48" s="96">
        <v>90279.09</v>
      </c>
      <c r="F48" s="96">
        <v>87850.87</v>
      </c>
      <c r="G48" s="101">
        <v>17687.61</v>
      </c>
      <c r="H48" s="96">
        <v>87697.32</v>
      </c>
    </row>
    <row r="49" spans="1:8" ht="15.75">
      <c r="A49" s="109"/>
      <c r="B49" s="100" t="s">
        <v>886</v>
      </c>
      <c r="C49" s="96"/>
      <c r="D49" s="96"/>
      <c r="E49" s="96"/>
      <c r="F49" s="96"/>
      <c r="G49" s="96"/>
      <c r="H49" s="96">
        <v>10573.9092</v>
      </c>
    </row>
    <row r="50" spans="1:8" ht="15.75">
      <c r="A50" s="109"/>
      <c r="B50" s="100" t="s">
        <v>887</v>
      </c>
      <c r="C50" s="96"/>
      <c r="D50" s="96"/>
      <c r="E50" s="96"/>
      <c r="F50" s="96"/>
      <c r="G50" s="96"/>
      <c r="H50" s="96">
        <v>6714.0938</v>
      </c>
    </row>
    <row r="51" spans="1:8" ht="14.25">
      <c r="A51" s="107" t="s">
        <v>888</v>
      </c>
      <c r="B51" s="107" t="s">
        <v>889</v>
      </c>
      <c r="C51" s="96"/>
      <c r="D51" s="103">
        <v>25266.94</v>
      </c>
      <c r="E51" s="103">
        <v>2820.58</v>
      </c>
      <c r="F51" s="103">
        <v>13040.79</v>
      </c>
      <c r="G51" s="103">
        <v>15046.73</v>
      </c>
      <c r="H51" s="97">
        <v>44438.24</v>
      </c>
    </row>
    <row r="52" spans="1:8" ht="31.5">
      <c r="A52" s="102"/>
      <c r="B52" s="100" t="s">
        <v>890</v>
      </c>
      <c r="C52" s="96"/>
      <c r="D52" s="96"/>
      <c r="E52" s="96"/>
      <c r="F52" s="96"/>
      <c r="G52" s="101"/>
      <c r="H52" s="96">
        <v>19678.3</v>
      </c>
    </row>
    <row r="53" spans="1:8" ht="20.25" customHeight="1">
      <c r="A53" s="107" t="s">
        <v>891</v>
      </c>
      <c r="B53" s="107" t="s">
        <v>892</v>
      </c>
      <c r="C53" s="96"/>
      <c r="D53" s="97">
        <v>666.16</v>
      </c>
      <c r="E53" s="97">
        <v>5040</v>
      </c>
      <c r="F53" s="97">
        <v>4929.79</v>
      </c>
      <c r="G53" s="97">
        <v>776.37</v>
      </c>
      <c r="H53" s="97">
        <v>5039.2608</v>
      </c>
    </row>
    <row r="54" spans="1:8" ht="20.25" customHeight="1">
      <c r="A54" s="111" t="s">
        <v>893</v>
      </c>
      <c r="B54" s="100" t="s">
        <v>894</v>
      </c>
      <c r="C54" s="96"/>
      <c r="D54" s="101">
        <v>666.16</v>
      </c>
      <c r="E54" s="101">
        <v>5040</v>
      </c>
      <c r="F54" s="101">
        <v>4929.79</v>
      </c>
      <c r="G54" s="101">
        <v>776.37</v>
      </c>
      <c r="H54" s="96">
        <v>5039.2608</v>
      </c>
    </row>
    <row r="55" spans="1:8" ht="20.25" customHeight="1">
      <c r="A55" s="111" t="s">
        <v>895</v>
      </c>
      <c r="B55" s="100" t="s">
        <v>896</v>
      </c>
      <c r="C55" s="96"/>
      <c r="D55" s="101"/>
      <c r="E55" s="101"/>
      <c r="F55" s="101"/>
      <c r="G55" s="101">
        <v>0</v>
      </c>
      <c r="H55" s="96"/>
    </row>
    <row r="56" spans="1:8" ht="20.25" customHeight="1">
      <c r="A56" s="102"/>
      <c r="B56" s="95" t="s">
        <v>897</v>
      </c>
      <c r="C56" s="96"/>
      <c r="D56" s="97">
        <v>468243.48</v>
      </c>
      <c r="E56" s="97">
        <v>2256596</v>
      </c>
      <c r="F56" s="97">
        <v>2240155.99</v>
      </c>
      <c r="G56" s="97">
        <v>484683.49</v>
      </c>
      <c r="H56" s="97">
        <v>2186067.8966</v>
      </c>
    </row>
    <row r="57" spans="1:8" ht="27" customHeight="1">
      <c r="A57" s="112"/>
      <c r="B57" s="113"/>
      <c r="C57" s="114"/>
      <c r="D57" s="115"/>
      <c r="E57" s="115"/>
      <c r="F57" s="115"/>
      <c r="G57" s="115"/>
      <c r="H57" s="115"/>
    </row>
    <row r="58" spans="1:8" ht="32.25" customHeight="1">
      <c r="A58" s="112"/>
      <c r="B58" s="116" t="s">
        <v>898</v>
      </c>
      <c r="C58" s="116"/>
      <c r="D58" s="116"/>
      <c r="E58" s="116"/>
      <c r="F58" s="116"/>
      <c r="G58" s="116"/>
      <c r="H58" s="117"/>
    </row>
    <row r="59" spans="1:8" ht="20.25" customHeight="1">
      <c r="A59" s="112"/>
      <c r="B59" s="118"/>
      <c r="C59" s="114"/>
      <c r="D59" s="115"/>
      <c r="E59" s="115"/>
      <c r="F59" s="115"/>
      <c r="G59" s="115"/>
      <c r="H59" s="115"/>
    </row>
    <row r="60" spans="1:8" ht="20.25" customHeight="1">
      <c r="A60" s="112"/>
      <c r="B60" s="119" t="s">
        <v>899</v>
      </c>
      <c r="C60" s="120"/>
      <c r="D60" s="121" t="s">
        <v>900</v>
      </c>
      <c r="E60" s="115"/>
      <c r="F60" s="115"/>
      <c r="G60" s="115"/>
      <c r="H60" s="115"/>
    </row>
    <row r="61" spans="1:8" ht="20.25" customHeight="1">
      <c r="A61" s="112"/>
      <c r="B61" s="122" t="s">
        <v>901</v>
      </c>
      <c r="C61" s="120"/>
      <c r="D61" s="123">
        <v>140645.82</v>
      </c>
      <c r="E61" s="115"/>
      <c r="F61" s="115"/>
      <c r="G61" s="115"/>
      <c r="H61" s="115"/>
    </row>
    <row r="62" spans="1:8" ht="20.25" customHeight="1">
      <c r="A62" s="112"/>
      <c r="B62" s="124" t="s">
        <v>889</v>
      </c>
      <c r="C62" s="120"/>
      <c r="D62" s="123">
        <v>15046.73</v>
      </c>
      <c r="E62" s="115"/>
      <c r="F62" s="115"/>
      <c r="G62" s="115"/>
      <c r="H62" s="115"/>
    </row>
    <row r="63" spans="1:8" ht="15.75">
      <c r="A63" s="112"/>
      <c r="B63" s="125" t="s">
        <v>902</v>
      </c>
      <c r="C63" s="120"/>
      <c r="D63" s="126">
        <v>253043.06</v>
      </c>
      <c r="E63" s="115"/>
      <c r="F63" s="115"/>
      <c r="G63" s="115"/>
      <c r="H63" s="115"/>
    </row>
    <row r="64" spans="1:8" ht="15.75">
      <c r="A64" s="112"/>
      <c r="B64" s="127" t="s">
        <v>903</v>
      </c>
      <c r="C64" s="120"/>
      <c r="D64" s="123">
        <v>44382.49</v>
      </c>
      <c r="E64" s="115"/>
      <c r="F64" s="115"/>
      <c r="G64" s="115"/>
      <c r="H64" s="115"/>
    </row>
    <row r="65" spans="1:8" ht="15.75">
      <c r="A65" s="112"/>
      <c r="B65" s="125" t="s">
        <v>904</v>
      </c>
      <c r="C65" s="120"/>
      <c r="D65" s="123">
        <v>30200.34</v>
      </c>
      <c r="E65" s="115"/>
      <c r="F65" s="115"/>
      <c r="G65" s="115"/>
      <c r="H65" s="115"/>
    </row>
    <row r="66" spans="1:8" ht="15.75">
      <c r="A66" s="112"/>
      <c r="B66" s="127" t="s">
        <v>905</v>
      </c>
      <c r="C66" s="120"/>
      <c r="D66" s="123">
        <v>588.68</v>
      </c>
      <c r="E66" s="115"/>
      <c r="F66" s="115"/>
      <c r="G66" s="115"/>
      <c r="H66" s="115"/>
    </row>
    <row r="67" spans="1:8" ht="15.75">
      <c r="A67" s="112"/>
      <c r="B67" s="128" t="s">
        <v>906</v>
      </c>
      <c r="C67" s="120"/>
      <c r="D67" s="123">
        <v>776.37</v>
      </c>
      <c r="E67" s="115"/>
      <c r="F67" s="115"/>
      <c r="G67" s="115"/>
      <c r="H67" s="115"/>
    </row>
    <row r="68" spans="1:8" ht="16.5" thickBot="1">
      <c r="A68" s="112"/>
      <c r="B68" s="129" t="s">
        <v>907</v>
      </c>
      <c r="C68" s="130"/>
      <c r="D68" s="131">
        <v>0</v>
      </c>
      <c r="E68" s="132"/>
      <c r="F68" s="132"/>
      <c r="G68" s="132"/>
      <c r="H68" s="92"/>
    </row>
    <row r="69" spans="1:8" ht="16.5" thickTop="1">
      <c r="A69" s="112"/>
      <c r="B69" s="133" t="s">
        <v>908</v>
      </c>
      <c r="C69" s="134"/>
      <c r="D69" s="135">
        <v>484683.49</v>
      </c>
      <c r="E69" s="132"/>
      <c r="F69" s="132"/>
      <c r="G69" s="132"/>
      <c r="H69" s="92"/>
    </row>
    <row r="70" spans="1:8" ht="12.75">
      <c r="A70" s="92"/>
      <c r="B70" s="92"/>
      <c r="C70" s="92"/>
      <c r="D70" s="115"/>
      <c r="E70" s="115"/>
      <c r="F70" s="115"/>
      <c r="G70" s="115"/>
      <c r="H70" s="115"/>
    </row>
    <row r="71" spans="1:8" ht="57" customHeight="1">
      <c r="A71" s="92"/>
      <c r="B71" s="136" t="s">
        <v>909</v>
      </c>
      <c r="C71" s="136"/>
      <c r="D71" s="136"/>
      <c r="E71" s="136"/>
      <c r="F71" s="136"/>
      <c r="G71" s="136"/>
      <c r="H71" s="136"/>
    </row>
    <row r="72" spans="1:8" ht="12.75" customHeight="1">
      <c r="A72" s="92"/>
      <c r="B72" s="92"/>
      <c r="C72" s="92"/>
      <c r="D72" s="92"/>
      <c r="E72" s="92"/>
      <c r="F72" s="92"/>
      <c r="G72" s="92"/>
      <c r="H72" s="92"/>
    </row>
    <row r="73" spans="1:8" ht="12.75" customHeight="1">
      <c r="A73" s="92"/>
      <c r="B73" s="137" t="s">
        <v>899</v>
      </c>
      <c r="C73" s="137"/>
      <c r="D73" s="138" t="s">
        <v>910</v>
      </c>
      <c r="E73" s="137" t="s">
        <v>813</v>
      </c>
      <c r="F73" s="137" t="s">
        <v>814</v>
      </c>
      <c r="G73" s="137" t="s">
        <v>816</v>
      </c>
      <c r="H73" s="138" t="s">
        <v>911</v>
      </c>
    </row>
    <row r="74" spans="1:8" ht="12.75" customHeight="1">
      <c r="A74" s="92"/>
      <c r="B74" s="139">
        <v>1</v>
      </c>
      <c r="C74" s="139"/>
      <c r="D74" s="139">
        <v>2</v>
      </c>
      <c r="E74" s="139">
        <v>3</v>
      </c>
      <c r="F74" s="139">
        <v>4</v>
      </c>
      <c r="G74" s="139">
        <v>5</v>
      </c>
      <c r="H74" s="139">
        <v>6</v>
      </c>
    </row>
    <row r="75" spans="1:8" ht="15">
      <c r="A75" s="92"/>
      <c r="B75" s="140" t="s">
        <v>901</v>
      </c>
      <c r="C75" s="140"/>
      <c r="D75" s="96">
        <v>85245.51000000024</v>
      </c>
      <c r="E75" s="96">
        <v>717868.57</v>
      </c>
      <c r="F75" s="96">
        <v>698560.21</v>
      </c>
      <c r="G75" s="96">
        <v>656992.3252</v>
      </c>
      <c r="H75" s="96">
        <v>126813.39480000024</v>
      </c>
    </row>
    <row r="76" spans="1:8" ht="12.75" customHeight="1">
      <c r="A76" s="92"/>
      <c r="B76" s="140" t="s">
        <v>889</v>
      </c>
      <c r="C76" s="140"/>
      <c r="D76" s="96">
        <v>320345.18</v>
      </c>
      <c r="E76" s="96">
        <v>2820.58</v>
      </c>
      <c r="F76" s="96">
        <v>13040.79</v>
      </c>
      <c r="G76" s="96">
        <v>44438.24</v>
      </c>
      <c r="H76" s="96">
        <v>278727.52</v>
      </c>
    </row>
    <row r="77" spans="1:8" ht="15" customHeight="1">
      <c r="A77" s="92"/>
      <c r="B77" s="140" t="s">
        <v>912</v>
      </c>
      <c r="C77" s="140"/>
      <c r="D77" s="96">
        <v>405590.69</v>
      </c>
      <c r="E77" s="96">
        <v>720689.15</v>
      </c>
      <c r="F77" s="96">
        <v>711601</v>
      </c>
      <c r="G77" s="96">
        <v>701430.5652</v>
      </c>
      <c r="H77" s="96">
        <v>405540.91480000026</v>
      </c>
    </row>
    <row r="78" spans="1:8" ht="14.25">
      <c r="A78" s="92"/>
      <c r="B78" s="141"/>
      <c r="C78" s="92"/>
      <c r="D78" s="142"/>
      <c r="E78" s="142"/>
      <c r="F78" s="142"/>
      <c r="G78" s="142"/>
      <c r="H78" s="92"/>
    </row>
    <row r="79" spans="1:8" ht="14.25">
      <c r="A79" s="92"/>
      <c r="B79" s="118" t="s">
        <v>913</v>
      </c>
      <c r="C79" s="92"/>
      <c r="D79" s="92"/>
      <c r="E79" s="92"/>
      <c r="F79" s="92"/>
      <c r="G79" s="92"/>
      <c r="H79" s="92"/>
    </row>
    <row r="80" spans="1:8" ht="42.75">
      <c r="A80" s="92"/>
      <c r="B80" s="118" t="s">
        <v>914</v>
      </c>
      <c r="C80" s="92"/>
      <c r="D80" s="92"/>
      <c r="E80" s="92"/>
      <c r="F80" s="92"/>
      <c r="G80" s="92"/>
      <c r="H80" s="92"/>
    </row>
    <row r="81" spans="1:8" ht="28.5">
      <c r="A81" s="92"/>
      <c r="B81" s="118" t="s">
        <v>915</v>
      </c>
      <c r="C81" s="92"/>
      <c r="D81" s="92"/>
      <c r="E81" s="92"/>
      <c r="F81" s="92"/>
      <c r="G81" s="92"/>
      <c r="H81" s="92"/>
    </row>
    <row r="82" spans="1:8" ht="28.5">
      <c r="A82" s="92"/>
      <c r="B82" s="118" t="s">
        <v>916</v>
      </c>
      <c r="C82" s="92"/>
      <c r="D82" s="92"/>
      <c r="E82" s="92"/>
      <c r="F82" s="92"/>
      <c r="G82" s="92"/>
      <c r="H82" s="92"/>
    </row>
    <row r="83" spans="1:8" ht="12.75">
      <c r="A83" s="92"/>
      <c r="B83" s="92"/>
      <c r="C83" s="92"/>
      <c r="D83" s="92"/>
      <c r="E83" s="92"/>
      <c r="F83" s="92"/>
      <c r="G83" s="92"/>
      <c r="H83" s="92"/>
    </row>
    <row r="84" spans="1:8" ht="12.75">
      <c r="A84" s="92"/>
      <c r="B84" s="92"/>
      <c r="C84" s="92"/>
      <c r="D84" s="92"/>
      <c r="E84" s="92"/>
      <c r="F84" s="92"/>
      <c r="G84" s="92"/>
      <c r="H84" s="92"/>
    </row>
    <row r="85" spans="1:8" ht="12.75">
      <c r="A85" s="92"/>
      <c r="B85" s="92"/>
      <c r="C85" s="92"/>
      <c r="D85" s="92"/>
      <c r="E85" s="92"/>
      <c r="F85" s="92"/>
      <c r="G85" s="92"/>
      <c r="H85" s="92"/>
    </row>
    <row r="86" spans="1:8" ht="12.75">
      <c r="A86" s="92"/>
      <c r="B86" s="92"/>
      <c r="C86" s="92"/>
      <c r="D86" s="92"/>
      <c r="E86" s="92"/>
      <c r="F86" s="92"/>
      <c r="G86" s="92"/>
      <c r="H86" s="92"/>
    </row>
    <row r="87" spans="1:8" ht="12.75">
      <c r="A87" s="92"/>
      <c r="B87" s="92"/>
      <c r="C87" s="92"/>
      <c r="D87" s="92"/>
      <c r="E87" s="92"/>
      <c r="F87" s="92"/>
      <c r="G87" s="92"/>
      <c r="H87" s="92"/>
    </row>
    <row r="88" spans="1:8" ht="12.75">
      <c r="A88" s="92"/>
      <c r="B88" s="92"/>
      <c r="C88" s="92"/>
      <c r="D88" s="92"/>
      <c r="E88" s="92"/>
      <c r="F88" s="92"/>
      <c r="G88" s="92"/>
      <c r="H88" s="92"/>
    </row>
    <row r="89" spans="1:8" ht="12.75">
      <c r="A89" s="92"/>
      <c r="B89" s="92"/>
      <c r="C89" s="92"/>
      <c r="D89" s="92"/>
      <c r="E89" s="92"/>
      <c r="F89" s="92"/>
      <c r="G89" s="92"/>
      <c r="H89" s="92"/>
    </row>
    <row r="90" spans="1:8" ht="12.75">
      <c r="A90" s="92"/>
      <c r="B90" s="92"/>
      <c r="C90" s="92"/>
      <c r="D90" s="92"/>
      <c r="E90" s="92"/>
      <c r="F90" s="92"/>
      <c r="G90" s="92"/>
      <c r="H90" s="92"/>
    </row>
    <row r="91" spans="1:8" ht="12.75">
      <c r="A91" s="92"/>
      <c r="B91" s="92"/>
      <c r="C91" s="92"/>
      <c r="D91" s="92"/>
      <c r="E91" s="92"/>
      <c r="F91" s="92"/>
      <c r="G91" s="92"/>
      <c r="H91" s="92"/>
    </row>
    <row r="92" spans="1:8" ht="12.75">
      <c r="A92" s="92"/>
      <c r="B92" s="92"/>
      <c r="C92" s="92"/>
      <c r="D92" s="92"/>
      <c r="E92" s="92"/>
      <c r="F92" s="92"/>
      <c r="G92" s="92"/>
      <c r="H92" s="92"/>
    </row>
    <row r="93" spans="1:8" ht="12.75">
      <c r="A93" s="92"/>
      <c r="B93" s="92"/>
      <c r="C93" s="92"/>
      <c r="D93" s="92"/>
      <c r="E93" s="92"/>
      <c r="F93" s="92"/>
      <c r="G93" s="92"/>
      <c r="H93" s="92"/>
    </row>
    <row r="94" spans="1:8" ht="12.75">
      <c r="A94" s="92"/>
      <c r="B94" s="92"/>
      <c r="C94" s="92"/>
      <c r="D94" s="92"/>
      <c r="E94" s="92"/>
      <c r="F94" s="92"/>
      <c r="G94" s="92"/>
      <c r="H94" s="92"/>
    </row>
    <row r="95" spans="1:8" ht="12.75">
      <c r="A95" s="92"/>
      <c r="B95" s="92"/>
      <c r="C95" s="92"/>
      <c r="D95" s="92"/>
      <c r="E95" s="92"/>
      <c r="F95" s="92"/>
      <c r="G95" s="92"/>
      <c r="H95" s="92"/>
    </row>
    <row r="96" spans="1:8" ht="12.75">
      <c r="A96" s="92"/>
      <c r="B96" s="92"/>
      <c r="C96" s="92"/>
      <c r="D96" s="92"/>
      <c r="E96" s="92"/>
      <c r="F96" s="92"/>
      <c r="G96" s="92"/>
      <c r="H96" s="92"/>
    </row>
    <row r="97" spans="1:8" ht="12.75">
      <c r="A97" s="92"/>
      <c r="B97" s="92"/>
      <c r="C97" s="92"/>
      <c r="D97" s="92"/>
      <c r="E97" s="92"/>
      <c r="F97" s="92"/>
      <c r="G97" s="92"/>
      <c r="H97" s="92"/>
    </row>
    <row r="98" spans="1:8" ht="12.75">
      <c r="A98" s="92"/>
      <c r="B98" s="92"/>
      <c r="C98" s="92"/>
      <c r="D98" s="92"/>
      <c r="E98" s="92"/>
      <c r="F98" s="92"/>
      <c r="G98" s="92"/>
      <c r="H98" s="92"/>
    </row>
    <row r="99" spans="1:8" ht="12.75">
      <c r="A99" s="92"/>
      <c r="B99" s="92"/>
      <c r="C99" s="92"/>
      <c r="D99" s="92"/>
      <c r="E99" s="92"/>
      <c r="F99" s="92"/>
      <c r="G99" s="92"/>
      <c r="H99" s="92"/>
    </row>
    <row r="100" spans="1:8" ht="12.75">
      <c r="A100" s="92"/>
      <c r="B100" s="92"/>
      <c r="C100" s="92"/>
      <c r="D100" s="92"/>
      <c r="E100" s="92"/>
      <c r="F100" s="92"/>
      <c r="G100" s="92"/>
      <c r="H100" s="92"/>
    </row>
    <row r="101" spans="1:8" ht="12.75">
      <c r="A101" s="92"/>
      <c r="B101" s="92"/>
      <c r="C101" s="92"/>
      <c r="D101" s="92"/>
      <c r="E101" s="92"/>
      <c r="F101" s="92"/>
      <c r="G101" s="92"/>
      <c r="H101" s="92"/>
    </row>
    <row r="102" spans="1:8" ht="12.75">
      <c r="A102" s="92"/>
      <c r="B102" s="92"/>
      <c r="C102" s="92"/>
      <c r="D102" s="92"/>
      <c r="E102" s="92"/>
      <c r="F102" s="92"/>
      <c r="G102" s="92"/>
      <c r="H102" s="92"/>
    </row>
    <row r="103" spans="1:8" ht="12.75">
      <c r="A103" s="92"/>
      <c r="B103" s="92"/>
      <c r="C103" s="92"/>
      <c r="D103" s="92"/>
      <c r="E103" s="92"/>
      <c r="F103" s="92"/>
      <c r="G103" s="92"/>
      <c r="H103" s="92"/>
    </row>
    <row r="104" spans="1:8" ht="12.75">
      <c r="A104" s="92"/>
      <c r="B104" s="92"/>
      <c r="C104" s="92"/>
      <c r="D104" s="92"/>
      <c r="E104" s="92"/>
      <c r="F104" s="92"/>
      <c r="G104" s="92"/>
      <c r="H104" s="92"/>
    </row>
    <row r="105" spans="1:8" ht="12.75">
      <c r="A105" s="92"/>
      <c r="B105" s="92"/>
      <c r="C105" s="92"/>
      <c r="D105" s="92"/>
      <c r="E105" s="92"/>
      <c r="F105" s="92"/>
      <c r="G105" s="92"/>
      <c r="H105" s="92"/>
    </row>
    <row r="106" spans="1:8" ht="12.75">
      <c r="A106" s="92"/>
      <c r="B106" s="92"/>
      <c r="C106" s="92"/>
      <c r="D106" s="92"/>
      <c r="E106" s="92"/>
      <c r="F106" s="92"/>
      <c r="G106" s="92"/>
      <c r="H106" s="92"/>
    </row>
    <row r="107" spans="1:8" ht="12.75">
      <c r="A107" s="92"/>
      <c r="B107" s="92"/>
      <c r="C107" s="92"/>
      <c r="D107" s="92"/>
      <c r="E107" s="92"/>
      <c r="F107" s="92"/>
      <c r="G107" s="92"/>
      <c r="H107" s="92"/>
    </row>
    <row r="108" spans="1:8" ht="12.75">
      <c r="A108" s="92"/>
      <c r="B108" s="92"/>
      <c r="C108" s="92"/>
      <c r="D108" s="92"/>
      <c r="E108" s="92"/>
      <c r="F108" s="92"/>
      <c r="G108" s="92"/>
      <c r="H108" s="92"/>
    </row>
    <row r="109" spans="1:8" ht="12.75">
      <c r="A109" s="92"/>
      <c r="B109" s="92"/>
      <c r="C109" s="92"/>
      <c r="D109" s="92"/>
      <c r="E109" s="92"/>
      <c r="F109" s="92"/>
      <c r="G109" s="92"/>
      <c r="H109" s="92"/>
    </row>
    <row r="110" spans="1:8" ht="12.75">
      <c r="A110" s="92"/>
      <c r="B110" s="92"/>
      <c r="C110" s="92"/>
      <c r="D110" s="92"/>
      <c r="E110" s="92"/>
      <c r="F110" s="92"/>
      <c r="G110" s="92"/>
      <c r="H110" s="92"/>
    </row>
    <row r="111" spans="1:8" ht="12.75">
      <c r="A111" s="92"/>
      <c r="B111" s="92"/>
      <c r="C111" s="92"/>
      <c r="D111" s="92"/>
      <c r="E111" s="92"/>
      <c r="F111" s="92"/>
      <c r="G111" s="92"/>
      <c r="H111" s="92"/>
    </row>
    <row r="112" spans="1:8" ht="12.75">
      <c r="A112" s="92"/>
      <c r="B112" s="92"/>
      <c r="C112" s="92"/>
      <c r="D112" s="92"/>
      <c r="E112" s="92"/>
      <c r="F112" s="92"/>
      <c r="G112" s="92"/>
      <c r="H112" s="92"/>
    </row>
    <row r="113" spans="1:8" ht="12.75">
      <c r="A113" s="92"/>
      <c r="B113" s="92"/>
      <c r="C113" s="92"/>
      <c r="D113" s="92"/>
      <c r="E113" s="92"/>
      <c r="F113" s="92"/>
      <c r="G113" s="92"/>
      <c r="H113" s="92"/>
    </row>
    <row r="114" spans="1:8" ht="12.75">
      <c r="A114" s="92"/>
      <c r="B114" s="92"/>
      <c r="C114" s="92"/>
      <c r="D114" s="92"/>
      <c r="E114" s="92"/>
      <c r="F114" s="92"/>
      <c r="G114" s="92"/>
      <c r="H114" s="92"/>
    </row>
    <row r="115" spans="1:8" ht="12.75">
      <c r="A115" s="92"/>
      <c r="B115" s="92"/>
      <c r="C115" s="92"/>
      <c r="D115" s="92"/>
      <c r="E115" s="92"/>
      <c r="F115" s="92"/>
      <c r="G115" s="92"/>
      <c r="H115" s="92"/>
    </row>
    <row r="116" spans="1:8" ht="12.75">
      <c r="A116" s="92"/>
      <c r="B116" s="92"/>
      <c r="C116" s="92"/>
      <c r="D116" s="92"/>
      <c r="E116" s="92"/>
      <c r="F116" s="92"/>
      <c r="G116" s="92"/>
      <c r="H116" s="92"/>
    </row>
    <row r="117" spans="1:8" ht="12.75">
      <c r="A117" s="92"/>
      <c r="B117" s="92"/>
      <c r="C117" s="92"/>
      <c r="D117" s="92"/>
      <c r="E117" s="92"/>
      <c r="F117" s="92"/>
      <c r="G117" s="92"/>
      <c r="H117" s="92"/>
    </row>
    <row r="118" spans="1:8" ht="12.75">
      <c r="A118" s="92"/>
      <c r="B118" s="92"/>
      <c r="C118" s="92"/>
      <c r="D118" s="92"/>
      <c r="E118" s="92"/>
      <c r="F118" s="92"/>
      <c r="G118" s="92"/>
      <c r="H118" s="92"/>
    </row>
    <row r="119" spans="1:8" ht="12.75">
      <c r="A119" s="92"/>
      <c r="B119" s="92"/>
      <c r="C119" s="92"/>
      <c r="D119" s="92"/>
      <c r="E119" s="92"/>
      <c r="F119" s="92"/>
      <c r="G119" s="92"/>
      <c r="H119" s="92"/>
    </row>
    <row r="120" spans="1:8" ht="12.75">
      <c r="A120" s="92"/>
      <c r="B120" s="92"/>
      <c r="C120" s="92"/>
      <c r="D120" s="92"/>
      <c r="E120" s="92"/>
      <c r="F120" s="92"/>
      <c r="G120" s="92"/>
      <c r="H120" s="92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6.421875" style="272" customWidth="1"/>
    <col min="2" max="2" width="60.140625" style="272" customWidth="1"/>
    <col min="3" max="3" width="19.7109375" style="272" customWidth="1"/>
    <col min="4" max="4" width="14.57421875" style="272" customWidth="1"/>
    <col min="5" max="5" width="9.140625" style="273" hidden="1" customWidth="1"/>
    <col min="6" max="6" width="9.140625" style="272" hidden="1" customWidth="1"/>
    <col min="7" max="16384" width="9.140625" style="272" customWidth="1"/>
  </cols>
  <sheetData>
    <row r="1" ht="15.75">
      <c r="A1" s="271" t="s">
        <v>460</v>
      </c>
    </row>
    <row r="2" ht="16.5" thickBot="1">
      <c r="A2" s="271" t="s">
        <v>461</v>
      </c>
    </row>
    <row r="3" spans="1:4" ht="20.25" customHeight="1" thickBot="1">
      <c r="A3" s="616" t="s">
        <v>203</v>
      </c>
      <c r="B3" s="617"/>
      <c r="C3" s="617"/>
      <c r="D3" s="618"/>
    </row>
    <row r="4" spans="1:4" ht="36.75" customHeight="1">
      <c r="A4" s="274" t="s">
        <v>946</v>
      </c>
      <c r="B4" s="275" t="s">
        <v>84</v>
      </c>
      <c r="C4" s="275" t="s">
        <v>153</v>
      </c>
      <c r="D4" s="276" t="s">
        <v>86</v>
      </c>
    </row>
    <row r="5" spans="1:5" ht="15.75">
      <c r="A5" s="277" t="s">
        <v>817</v>
      </c>
      <c r="B5" s="278" t="s">
        <v>87</v>
      </c>
      <c r="C5" s="279" t="s">
        <v>88</v>
      </c>
      <c r="D5" s="280">
        <v>42825</v>
      </c>
      <c r="E5" s="273">
        <v>1</v>
      </c>
    </row>
    <row r="6" spans="1:5" ht="15.75">
      <c r="A6" s="277" t="s">
        <v>823</v>
      </c>
      <c r="B6" s="278" t="s">
        <v>463</v>
      </c>
      <c r="C6" s="279" t="s">
        <v>88</v>
      </c>
      <c r="D6" s="280" t="s">
        <v>202</v>
      </c>
      <c r="E6" s="273">
        <v>2</v>
      </c>
    </row>
    <row r="7" spans="1:5" ht="16.5" thickBot="1">
      <c r="A7" s="281" t="s">
        <v>888</v>
      </c>
      <c r="B7" s="282" t="s">
        <v>465</v>
      </c>
      <c r="C7" s="283" t="s">
        <v>88</v>
      </c>
      <c r="D7" s="284" t="s">
        <v>204</v>
      </c>
      <c r="E7" s="273">
        <v>3</v>
      </c>
    </row>
    <row r="8" spans="1:5" ht="27.75" customHeight="1">
      <c r="A8" s="285" t="s">
        <v>466</v>
      </c>
      <c r="B8" s="286"/>
      <c r="C8" s="286"/>
      <c r="D8" s="287"/>
      <c r="E8" s="272">
        <v>4</v>
      </c>
    </row>
    <row r="9" spans="1:5" ht="13.5">
      <c r="A9" s="288" t="s">
        <v>891</v>
      </c>
      <c r="B9" s="289" t="s">
        <v>467</v>
      </c>
      <c r="C9" s="290" t="s">
        <v>668</v>
      </c>
      <c r="D9" s="291">
        <v>607.11</v>
      </c>
      <c r="E9" s="272">
        <v>5</v>
      </c>
    </row>
    <row r="10" spans="1:5" ht="13.5">
      <c r="A10" s="288" t="s">
        <v>95</v>
      </c>
      <c r="B10" s="289" t="s">
        <v>468</v>
      </c>
      <c r="C10" s="290" t="s">
        <v>668</v>
      </c>
      <c r="D10" s="291">
        <v>0</v>
      </c>
      <c r="E10" s="272">
        <v>6</v>
      </c>
    </row>
    <row r="11" spans="1:5" ht="13.5">
      <c r="A11" s="288" t="s">
        <v>96</v>
      </c>
      <c r="B11" s="289" t="s">
        <v>469</v>
      </c>
      <c r="C11" s="290" t="s">
        <v>668</v>
      </c>
      <c r="D11" s="291">
        <v>155542.44</v>
      </c>
      <c r="E11" s="272">
        <v>7</v>
      </c>
    </row>
    <row r="12" spans="1:5" ht="25.5">
      <c r="A12" s="288" t="s">
        <v>98</v>
      </c>
      <c r="B12" s="292" t="s">
        <v>470</v>
      </c>
      <c r="C12" s="289" t="s">
        <v>668</v>
      </c>
      <c r="D12" s="291">
        <v>697339.08</v>
      </c>
      <c r="E12" s="272">
        <v>8</v>
      </c>
    </row>
    <row r="13" spans="1:5" ht="13.5">
      <c r="A13" s="288" t="s">
        <v>100</v>
      </c>
      <c r="B13" s="289" t="s">
        <v>471</v>
      </c>
      <c r="C13" s="290" t="s">
        <v>668</v>
      </c>
      <c r="D13" s="291">
        <v>487526.6</v>
      </c>
      <c r="E13" s="272">
        <v>9</v>
      </c>
    </row>
    <row r="14" spans="1:5" ht="13.5">
      <c r="A14" s="288" t="s">
        <v>102</v>
      </c>
      <c r="B14" s="289" t="s">
        <v>472</v>
      </c>
      <c r="C14" s="290" t="s">
        <v>668</v>
      </c>
      <c r="D14" s="291">
        <v>122151.1</v>
      </c>
      <c r="E14" s="272">
        <v>10</v>
      </c>
    </row>
    <row r="15" spans="1:5" ht="12.75">
      <c r="A15" s="288" t="s">
        <v>104</v>
      </c>
      <c r="B15" s="289" t="s">
        <v>473</v>
      </c>
      <c r="C15" s="289" t="s">
        <v>668</v>
      </c>
      <c r="D15" s="291">
        <v>87661.38</v>
      </c>
      <c r="E15" s="272">
        <v>11</v>
      </c>
    </row>
    <row r="16" spans="1:5" ht="12.75">
      <c r="A16" s="288" t="s">
        <v>170</v>
      </c>
      <c r="B16" s="289" t="s">
        <v>474</v>
      </c>
      <c r="C16" s="289" t="s">
        <v>668</v>
      </c>
      <c r="D16" s="291">
        <v>689808.35</v>
      </c>
      <c r="E16" s="272">
        <v>12</v>
      </c>
    </row>
    <row r="17" spans="1:5" ht="12.75">
      <c r="A17" s="288" t="s">
        <v>108</v>
      </c>
      <c r="B17" s="289" t="s">
        <v>475</v>
      </c>
      <c r="C17" s="289" t="s">
        <v>668</v>
      </c>
      <c r="D17" s="291">
        <v>689808.35</v>
      </c>
      <c r="E17" s="272">
        <v>13</v>
      </c>
    </row>
    <row r="18" spans="1:5" ht="12.75">
      <c r="A18" s="288" t="s">
        <v>110</v>
      </c>
      <c r="B18" s="289" t="s">
        <v>476</v>
      </c>
      <c r="C18" s="289" t="s">
        <v>668</v>
      </c>
      <c r="D18" s="291">
        <v>0</v>
      </c>
      <c r="E18" s="272">
        <v>14</v>
      </c>
    </row>
    <row r="19" spans="1:5" ht="12.75">
      <c r="A19" s="288" t="s">
        <v>112</v>
      </c>
      <c r="B19" s="289" t="s">
        <v>477</v>
      </c>
      <c r="C19" s="289" t="s">
        <v>668</v>
      </c>
      <c r="D19" s="291">
        <v>0</v>
      </c>
      <c r="E19" s="272">
        <v>15</v>
      </c>
    </row>
    <row r="20" spans="1:5" ht="13.5">
      <c r="A20" s="288" t="s">
        <v>114</v>
      </c>
      <c r="B20" s="289" t="s">
        <v>478</v>
      </c>
      <c r="C20" s="290" t="s">
        <v>668</v>
      </c>
      <c r="D20" s="291">
        <v>0</v>
      </c>
      <c r="E20" s="272">
        <v>16</v>
      </c>
    </row>
    <row r="21" spans="1:5" ht="13.5">
      <c r="A21" s="288" t="s">
        <v>116</v>
      </c>
      <c r="B21" s="289" t="s">
        <v>479</v>
      </c>
      <c r="C21" s="290" t="s">
        <v>668</v>
      </c>
      <c r="D21" s="291">
        <v>0</v>
      </c>
      <c r="E21" s="272">
        <v>17</v>
      </c>
    </row>
    <row r="22" spans="1:5" ht="13.5">
      <c r="A22" s="288" t="s">
        <v>118</v>
      </c>
      <c r="B22" s="289" t="s">
        <v>480</v>
      </c>
      <c r="C22" s="290" t="s">
        <v>668</v>
      </c>
      <c r="D22" s="291">
        <v>690415.46</v>
      </c>
      <c r="E22" s="272">
        <v>18</v>
      </c>
    </row>
    <row r="23" spans="1:5" ht="12.75">
      <c r="A23" s="288" t="s">
        <v>121</v>
      </c>
      <c r="B23" s="289" t="s">
        <v>214</v>
      </c>
      <c r="C23" s="289" t="s">
        <v>668</v>
      </c>
      <c r="D23" s="291">
        <v>0</v>
      </c>
      <c r="E23" s="272">
        <v>19</v>
      </c>
    </row>
    <row r="24" spans="1:5" ht="12.75">
      <c r="A24" s="288" t="s">
        <v>123</v>
      </c>
      <c r="B24" s="289" t="s">
        <v>215</v>
      </c>
      <c r="C24" s="289" t="s">
        <v>668</v>
      </c>
      <c r="D24" s="291">
        <v>0</v>
      </c>
      <c r="E24" s="272">
        <v>20</v>
      </c>
    </row>
    <row r="25" spans="1:5" ht="13.5" thickBot="1">
      <c r="A25" s="293" t="s">
        <v>125</v>
      </c>
      <c r="B25" s="294" t="s">
        <v>216</v>
      </c>
      <c r="C25" s="294" t="s">
        <v>668</v>
      </c>
      <c r="D25" s="295">
        <v>162466.06</v>
      </c>
      <c r="E25" s="272">
        <v>21</v>
      </c>
    </row>
    <row r="26" spans="1:5" ht="34.5" customHeight="1">
      <c r="A26" s="626" t="s">
        <v>217</v>
      </c>
      <c r="B26" s="627"/>
      <c r="C26" s="627"/>
      <c r="D26" s="628"/>
      <c r="E26" s="272">
        <v>22</v>
      </c>
    </row>
    <row r="27" spans="1:5" ht="28.5" customHeight="1">
      <c r="A27" s="296" t="s">
        <v>218</v>
      </c>
      <c r="B27" s="629" t="s">
        <v>219</v>
      </c>
      <c r="C27" s="630"/>
      <c r="D27" s="631"/>
      <c r="E27" s="273">
        <v>23</v>
      </c>
    </row>
    <row r="28" spans="1:5" ht="12.75" customHeight="1">
      <c r="A28" s="297" t="s">
        <v>220</v>
      </c>
      <c r="B28" s="298" t="s">
        <v>221</v>
      </c>
      <c r="C28" s="289" t="s">
        <v>668</v>
      </c>
      <c r="D28" s="291">
        <v>27892.97</v>
      </c>
      <c r="E28" s="273">
        <v>24</v>
      </c>
    </row>
    <row r="29" spans="1:5" ht="29.25" customHeight="1">
      <c r="A29" s="297" t="s">
        <v>222</v>
      </c>
      <c r="B29" s="629" t="s">
        <v>223</v>
      </c>
      <c r="C29" s="630"/>
      <c r="D29" s="631"/>
      <c r="E29" s="273">
        <v>25</v>
      </c>
    </row>
    <row r="30" spans="1:5" ht="12.75">
      <c r="A30" s="297" t="s">
        <v>224</v>
      </c>
      <c r="B30" s="298" t="s">
        <v>221</v>
      </c>
      <c r="C30" s="289" t="s">
        <v>668</v>
      </c>
      <c r="D30" s="291">
        <v>162457.69</v>
      </c>
      <c r="E30" s="273">
        <v>26</v>
      </c>
    </row>
    <row r="31" spans="1:5" ht="17.25" customHeight="1">
      <c r="A31" s="297" t="s">
        <v>225</v>
      </c>
      <c r="B31" s="629" t="s">
        <v>226</v>
      </c>
      <c r="C31" s="630"/>
      <c r="D31" s="631"/>
      <c r="E31" s="273">
        <v>27</v>
      </c>
    </row>
    <row r="32" spans="1:5" ht="12.75">
      <c r="A32" s="297" t="s">
        <v>227</v>
      </c>
      <c r="B32" s="298" t="s">
        <v>221</v>
      </c>
      <c r="C32" s="289" t="s">
        <v>668</v>
      </c>
      <c r="D32" s="291">
        <v>353249.52</v>
      </c>
      <c r="E32" s="273">
        <v>28</v>
      </c>
    </row>
    <row r="33" spans="1:5" ht="16.5" customHeight="1">
      <c r="A33" s="297" t="s">
        <v>228</v>
      </c>
      <c r="B33" s="629" t="s">
        <v>229</v>
      </c>
      <c r="C33" s="630"/>
      <c r="D33" s="631"/>
      <c r="E33" s="273">
        <v>29</v>
      </c>
    </row>
    <row r="34" spans="1:5" ht="12.75">
      <c r="A34" s="297" t="s">
        <v>230</v>
      </c>
      <c r="B34" s="298" t="s">
        <v>221</v>
      </c>
      <c r="C34" s="289" t="s">
        <v>668</v>
      </c>
      <c r="D34" s="291">
        <v>87661.38</v>
      </c>
      <c r="E34" s="273">
        <v>30</v>
      </c>
    </row>
    <row r="35" spans="1:5" ht="16.5" customHeight="1">
      <c r="A35" s="297" t="s">
        <v>231</v>
      </c>
      <c r="B35" s="629" t="s">
        <v>232</v>
      </c>
      <c r="C35" s="630"/>
      <c r="D35" s="631"/>
      <c r="E35" s="273">
        <v>31</v>
      </c>
    </row>
    <row r="36" spans="1:5" ht="13.5" thickBot="1">
      <c r="A36" s="299" t="s">
        <v>233</v>
      </c>
      <c r="B36" s="300" t="s">
        <v>221</v>
      </c>
      <c r="C36" s="301" t="s">
        <v>668</v>
      </c>
      <c r="D36" s="302">
        <v>66077.52</v>
      </c>
      <c r="E36" s="273">
        <v>32</v>
      </c>
    </row>
    <row r="37" spans="1:5" ht="13.5" thickBot="1">
      <c r="A37" s="634" t="s">
        <v>234</v>
      </c>
      <c r="B37" s="635"/>
      <c r="C37" s="635"/>
      <c r="D37" s="636"/>
      <c r="E37" s="273">
        <v>33</v>
      </c>
    </row>
    <row r="38" spans="1:5" ht="12.75">
      <c r="A38" s="303">
        <v>1</v>
      </c>
      <c r="B38" s="304" t="s">
        <v>235</v>
      </c>
      <c r="C38" s="305" t="s">
        <v>236</v>
      </c>
      <c r="D38" s="306"/>
      <c r="E38" s="273">
        <v>34</v>
      </c>
    </row>
    <row r="39" spans="1:5" ht="12.75">
      <c r="A39" s="307"/>
      <c r="B39" s="308" t="s">
        <v>237</v>
      </c>
      <c r="C39" s="309" t="s">
        <v>238</v>
      </c>
      <c r="D39" s="310" t="s">
        <v>404</v>
      </c>
      <c r="E39" s="273">
        <v>35</v>
      </c>
    </row>
    <row r="40" spans="1:5" ht="12.75">
      <c r="A40" s="307"/>
      <c r="B40" s="308" t="s">
        <v>239</v>
      </c>
      <c r="C40" s="309" t="s">
        <v>238</v>
      </c>
      <c r="D40" s="310" t="s">
        <v>240</v>
      </c>
      <c r="E40" s="273">
        <v>36</v>
      </c>
    </row>
    <row r="41" spans="1:5" ht="13.5" thickBot="1">
      <c r="A41" s="311"/>
      <c r="B41" s="312" t="s">
        <v>241</v>
      </c>
      <c r="C41" s="313" t="s">
        <v>668</v>
      </c>
      <c r="D41" s="314">
        <v>2.42</v>
      </c>
      <c r="E41" s="273">
        <v>37</v>
      </c>
    </row>
    <row r="42" spans="1:5" ht="12.75">
      <c r="A42" s="303">
        <v>2</v>
      </c>
      <c r="B42" s="304" t="s">
        <v>235</v>
      </c>
      <c r="C42" s="305" t="s">
        <v>242</v>
      </c>
      <c r="D42" s="306"/>
      <c r="E42" s="273">
        <v>38</v>
      </c>
    </row>
    <row r="43" spans="1:5" ht="12.75">
      <c r="A43" s="307"/>
      <c r="B43" s="308" t="s">
        <v>237</v>
      </c>
      <c r="C43" s="309" t="s">
        <v>238</v>
      </c>
      <c r="D43" s="310" t="s">
        <v>481</v>
      </c>
      <c r="E43" s="273">
        <v>39</v>
      </c>
    </row>
    <row r="44" spans="1:5" ht="12.75">
      <c r="A44" s="307"/>
      <c r="B44" s="308" t="s">
        <v>239</v>
      </c>
      <c r="C44" s="309" t="s">
        <v>238</v>
      </c>
      <c r="D44" s="310" t="s">
        <v>240</v>
      </c>
      <c r="E44" s="273">
        <v>40</v>
      </c>
    </row>
    <row r="45" spans="1:5" ht="13.5" thickBot="1">
      <c r="A45" s="311"/>
      <c r="B45" s="312" t="s">
        <v>241</v>
      </c>
      <c r="C45" s="313" t="s">
        <v>668</v>
      </c>
      <c r="D45" s="314">
        <v>1</v>
      </c>
      <c r="E45" s="273">
        <v>41</v>
      </c>
    </row>
    <row r="46" spans="1:5" ht="12.75">
      <c r="A46" s="303">
        <v>3</v>
      </c>
      <c r="B46" s="304" t="s">
        <v>235</v>
      </c>
      <c r="C46" s="305" t="s">
        <v>244</v>
      </c>
      <c r="D46" s="306"/>
      <c r="E46" s="273">
        <v>42</v>
      </c>
    </row>
    <row r="47" spans="1:5" ht="12.75">
      <c r="A47" s="307"/>
      <c r="B47" s="308" t="s">
        <v>237</v>
      </c>
      <c r="C47" s="309" t="s">
        <v>238</v>
      </c>
      <c r="D47" s="310" t="s">
        <v>243</v>
      </c>
      <c r="E47" s="273">
        <v>43</v>
      </c>
    </row>
    <row r="48" spans="1:5" ht="12.75">
      <c r="A48" s="307"/>
      <c r="B48" s="308" t="s">
        <v>239</v>
      </c>
      <c r="C48" s="309" t="s">
        <v>238</v>
      </c>
      <c r="D48" s="310" t="s">
        <v>240</v>
      </c>
      <c r="E48" s="273">
        <v>44</v>
      </c>
    </row>
    <row r="49" spans="1:5" ht="13.5" thickBot="1">
      <c r="A49" s="311"/>
      <c r="B49" s="312" t="s">
        <v>241</v>
      </c>
      <c r="C49" s="313" t="s">
        <v>668</v>
      </c>
      <c r="D49" s="314">
        <v>3.77</v>
      </c>
      <c r="E49" s="273">
        <v>45</v>
      </c>
    </row>
    <row r="50" spans="1:5" ht="12.75">
      <c r="A50" s="303">
        <v>4</v>
      </c>
      <c r="B50" s="304" t="s">
        <v>235</v>
      </c>
      <c r="C50" s="305" t="s">
        <v>245</v>
      </c>
      <c r="D50" s="306"/>
      <c r="E50" s="273">
        <v>46</v>
      </c>
    </row>
    <row r="51" spans="1:5" ht="12.75">
      <c r="A51" s="307"/>
      <c r="B51" s="308" t="s">
        <v>237</v>
      </c>
      <c r="C51" s="309" t="s">
        <v>238</v>
      </c>
      <c r="D51" s="310" t="s">
        <v>410</v>
      </c>
      <c r="E51" s="273">
        <v>47</v>
      </c>
    </row>
    <row r="52" spans="1:5" ht="12.75">
      <c r="A52" s="307"/>
      <c r="B52" s="308" t="s">
        <v>239</v>
      </c>
      <c r="C52" s="309" t="s">
        <v>238</v>
      </c>
      <c r="D52" s="310" t="s">
        <v>240</v>
      </c>
      <c r="E52" s="273">
        <v>48</v>
      </c>
    </row>
    <row r="53" spans="1:5" ht="13.5" thickBot="1">
      <c r="A53" s="311"/>
      <c r="B53" s="312" t="s">
        <v>241</v>
      </c>
      <c r="C53" s="313" t="s">
        <v>668</v>
      </c>
      <c r="D53" s="314">
        <v>0.83</v>
      </c>
      <c r="E53" s="273">
        <v>49</v>
      </c>
    </row>
    <row r="54" spans="1:5" ht="26.25" customHeight="1">
      <c r="A54" s="303">
        <v>5</v>
      </c>
      <c r="B54" s="304" t="s">
        <v>235</v>
      </c>
      <c r="C54" s="632" t="s">
        <v>246</v>
      </c>
      <c r="D54" s="633"/>
      <c r="E54" s="273">
        <v>50</v>
      </c>
    </row>
    <row r="55" spans="1:5" ht="12.75">
      <c r="A55" s="307"/>
      <c r="B55" s="308" t="s">
        <v>237</v>
      </c>
      <c r="C55" s="309" t="s">
        <v>238</v>
      </c>
      <c r="D55" s="310" t="s">
        <v>247</v>
      </c>
      <c r="E55" s="273">
        <v>51</v>
      </c>
    </row>
    <row r="56" spans="1:5" ht="12.75">
      <c r="A56" s="307"/>
      <c r="B56" s="308" t="s">
        <v>239</v>
      </c>
      <c r="C56" s="309" t="s">
        <v>238</v>
      </c>
      <c r="D56" s="310" t="s">
        <v>240</v>
      </c>
      <c r="E56" s="273">
        <v>52</v>
      </c>
    </row>
    <row r="57" spans="1:5" ht="13.5" thickBot="1">
      <c r="A57" s="311"/>
      <c r="B57" s="312" t="s">
        <v>241</v>
      </c>
      <c r="C57" s="313" t="s">
        <v>668</v>
      </c>
      <c r="D57" s="314">
        <v>0.74</v>
      </c>
      <c r="E57" s="273">
        <v>53</v>
      </c>
    </row>
    <row r="58" spans="1:5" ht="64.5" customHeight="1">
      <c r="A58" s="303">
        <v>6</v>
      </c>
      <c r="B58" s="304" t="s">
        <v>235</v>
      </c>
      <c r="C58" s="632" t="s">
        <v>223</v>
      </c>
      <c r="D58" s="633"/>
      <c r="E58" s="273">
        <v>54</v>
      </c>
    </row>
    <row r="59" spans="1:5" ht="12.75">
      <c r="A59" s="307"/>
      <c r="B59" s="308" t="s">
        <v>237</v>
      </c>
      <c r="C59" s="309" t="s">
        <v>238</v>
      </c>
      <c r="D59" s="310" t="s">
        <v>249</v>
      </c>
      <c r="E59" s="273">
        <v>55</v>
      </c>
    </row>
    <row r="60" spans="1:5" ht="12.75">
      <c r="A60" s="307"/>
      <c r="B60" s="308" t="s">
        <v>239</v>
      </c>
      <c r="C60" s="309" t="s">
        <v>238</v>
      </c>
      <c r="D60" s="310" t="s">
        <v>240</v>
      </c>
      <c r="E60" s="273">
        <v>56</v>
      </c>
    </row>
    <row r="61" spans="1:5" ht="13.5" thickBot="1">
      <c r="A61" s="311"/>
      <c r="B61" s="312" t="s">
        <v>241</v>
      </c>
      <c r="C61" s="313" t="s">
        <v>668</v>
      </c>
      <c r="D61" s="314">
        <v>4.31</v>
      </c>
      <c r="E61" s="273">
        <v>57</v>
      </c>
    </row>
    <row r="62" spans="1:5" ht="54.75" customHeight="1">
      <c r="A62" s="303">
        <v>7</v>
      </c>
      <c r="B62" s="304" t="s">
        <v>235</v>
      </c>
      <c r="C62" s="632" t="s">
        <v>229</v>
      </c>
      <c r="D62" s="633"/>
      <c r="E62" s="273">
        <v>58</v>
      </c>
    </row>
    <row r="63" spans="1:5" ht="12.75">
      <c r="A63" s="307"/>
      <c r="B63" s="308" t="s">
        <v>237</v>
      </c>
      <c r="C63" s="309" t="s">
        <v>238</v>
      </c>
      <c r="D63" s="310" t="s">
        <v>404</v>
      </c>
      <c r="E63" s="273">
        <v>59</v>
      </c>
    </row>
    <row r="64" spans="1:5" ht="12.75">
      <c r="A64" s="307"/>
      <c r="B64" s="308" t="s">
        <v>239</v>
      </c>
      <c r="C64" s="309" t="s">
        <v>238</v>
      </c>
      <c r="D64" s="310" t="s">
        <v>240</v>
      </c>
      <c r="E64" s="273">
        <v>60</v>
      </c>
    </row>
    <row r="65" spans="1:5" ht="13.5" thickBot="1">
      <c r="A65" s="311"/>
      <c r="B65" s="312" t="s">
        <v>241</v>
      </c>
      <c r="C65" s="313" t="s">
        <v>668</v>
      </c>
      <c r="D65" s="314">
        <v>2.44</v>
      </c>
      <c r="E65" s="273">
        <v>61</v>
      </c>
    </row>
    <row r="66" spans="1:5" ht="27" customHeight="1">
      <c r="A66" s="303">
        <v>8</v>
      </c>
      <c r="B66" s="304" t="s">
        <v>235</v>
      </c>
      <c r="C66" s="632" t="s">
        <v>250</v>
      </c>
      <c r="D66" s="633"/>
      <c r="E66" s="273">
        <v>62</v>
      </c>
    </row>
    <row r="67" spans="1:5" ht="12.75">
      <c r="A67" s="307"/>
      <c r="B67" s="308" t="s">
        <v>237</v>
      </c>
      <c r="C67" s="637" t="s">
        <v>457</v>
      </c>
      <c r="D67" s="638"/>
      <c r="E67" s="273">
        <v>63</v>
      </c>
    </row>
    <row r="68" spans="1:5" ht="12.75">
      <c r="A68" s="307"/>
      <c r="B68" s="308" t="s">
        <v>239</v>
      </c>
      <c r="C68" s="309" t="s">
        <v>238</v>
      </c>
      <c r="D68" s="310" t="s">
        <v>240</v>
      </c>
      <c r="E68" s="273">
        <v>64</v>
      </c>
    </row>
    <row r="69" spans="1:5" ht="13.5" thickBot="1">
      <c r="A69" s="311"/>
      <c r="B69" s="312" t="s">
        <v>241</v>
      </c>
      <c r="C69" s="313" t="s">
        <v>668</v>
      </c>
      <c r="D69" s="314">
        <v>1.75</v>
      </c>
      <c r="E69" s="273">
        <v>65</v>
      </c>
    </row>
    <row r="70" spans="1:5" ht="29.25" customHeight="1">
      <c r="A70" s="303">
        <v>9</v>
      </c>
      <c r="B70" s="304" t="s">
        <v>235</v>
      </c>
      <c r="C70" s="632" t="s">
        <v>412</v>
      </c>
      <c r="D70" s="633"/>
      <c r="E70" s="273">
        <v>66</v>
      </c>
    </row>
    <row r="71" spans="1:5" ht="12.75">
      <c r="A71" s="307"/>
      <c r="B71" s="308" t="s">
        <v>237</v>
      </c>
      <c r="C71" s="309" t="s">
        <v>238</v>
      </c>
      <c r="D71" s="310" t="s">
        <v>410</v>
      </c>
      <c r="E71" s="273">
        <v>67</v>
      </c>
    </row>
    <row r="72" spans="1:5" ht="12.75">
      <c r="A72" s="307"/>
      <c r="B72" s="308" t="s">
        <v>239</v>
      </c>
      <c r="C72" s="309" t="s">
        <v>238</v>
      </c>
      <c r="D72" s="310" t="s">
        <v>240</v>
      </c>
      <c r="E72" s="273">
        <v>68</v>
      </c>
    </row>
    <row r="73" spans="1:5" ht="13.5" thickBot="1">
      <c r="A73" s="311"/>
      <c r="B73" s="312" t="s">
        <v>241</v>
      </c>
      <c r="C73" s="313" t="s">
        <v>668</v>
      </c>
      <c r="D73" s="314">
        <v>0</v>
      </c>
      <c r="E73" s="273">
        <v>69</v>
      </c>
    </row>
    <row r="74" spans="1:5" ht="30" customHeight="1">
      <c r="A74" s="303">
        <v>10</v>
      </c>
      <c r="B74" s="304" t="s">
        <v>235</v>
      </c>
      <c r="C74" s="632" t="s">
        <v>413</v>
      </c>
      <c r="D74" s="633"/>
      <c r="E74" s="273">
        <v>70</v>
      </c>
    </row>
    <row r="75" spans="1:5" ht="12.75">
      <c r="A75" s="307"/>
      <c r="B75" s="308" t="s">
        <v>237</v>
      </c>
      <c r="C75" s="309" t="s">
        <v>238</v>
      </c>
      <c r="D75" s="310" t="s">
        <v>404</v>
      </c>
      <c r="E75" s="273">
        <v>71</v>
      </c>
    </row>
    <row r="76" spans="1:5" ht="12.75">
      <c r="A76" s="307"/>
      <c r="B76" s="308" t="s">
        <v>239</v>
      </c>
      <c r="C76" s="309" t="s">
        <v>238</v>
      </c>
      <c r="D76" s="310" t="s">
        <v>240</v>
      </c>
      <c r="E76" s="273">
        <v>72</v>
      </c>
    </row>
    <row r="77" spans="1:5" ht="13.5" thickBot="1">
      <c r="A77" s="311"/>
      <c r="B77" s="312" t="s">
        <v>241</v>
      </c>
      <c r="C77" s="313" t="s">
        <v>668</v>
      </c>
      <c r="D77" s="314">
        <v>1.73</v>
      </c>
      <c r="E77" s="273">
        <v>73</v>
      </c>
    </row>
    <row r="78" spans="1:5" ht="41.25" customHeight="1">
      <c r="A78" s="303">
        <v>11</v>
      </c>
      <c r="B78" s="304" t="s">
        <v>235</v>
      </c>
      <c r="C78" s="632" t="s">
        <v>414</v>
      </c>
      <c r="D78" s="633"/>
      <c r="E78" s="273">
        <v>74</v>
      </c>
    </row>
    <row r="79" spans="1:5" ht="12.75">
      <c r="A79" s="307"/>
      <c r="B79" s="308" t="s">
        <v>237</v>
      </c>
      <c r="C79" s="309" t="s">
        <v>238</v>
      </c>
      <c r="D79" s="310" t="s">
        <v>404</v>
      </c>
      <c r="E79" s="273">
        <v>75</v>
      </c>
    </row>
    <row r="80" spans="1:5" ht="12.75">
      <c r="A80" s="307"/>
      <c r="B80" s="308" t="s">
        <v>239</v>
      </c>
      <c r="C80" s="309" t="s">
        <v>238</v>
      </c>
      <c r="D80" s="310" t="s">
        <v>240</v>
      </c>
      <c r="E80" s="273">
        <v>76</v>
      </c>
    </row>
    <row r="81" spans="1:5" ht="13.5" thickBot="1">
      <c r="A81" s="311"/>
      <c r="B81" s="312" t="s">
        <v>241</v>
      </c>
      <c r="C81" s="313" t="s">
        <v>668</v>
      </c>
      <c r="D81" s="314">
        <v>0.42000000000000137</v>
      </c>
      <c r="E81" s="273">
        <v>77</v>
      </c>
    </row>
    <row r="82" spans="1:5" s="320" customFormat="1" ht="12.75">
      <c r="A82" s="315" t="s">
        <v>251</v>
      </c>
      <c r="B82" s="316"/>
      <c r="C82" s="317"/>
      <c r="D82" s="318"/>
      <c r="E82" s="319">
        <v>78</v>
      </c>
    </row>
    <row r="83" spans="1:5" ht="12.75">
      <c r="A83" s="321">
        <v>27</v>
      </c>
      <c r="B83" s="322" t="s">
        <v>252</v>
      </c>
      <c r="C83" s="323" t="s">
        <v>582</v>
      </c>
      <c r="D83" s="324">
        <v>2</v>
      </c>
      <c r="E83" s="273">
        <v>79</v>
      </c>
    </row>
    <row r="84" spans="1:5" ht="12.75">
      <c r="A84" s="321">
        <v>28</v>
      </c>
      <c r="B84" s="322" t="s">
        <v>253</v>
      </c>
      <c r="C84" s="323" t="s">
        <v>582</v>
      </c>
      <c r="D84" s="324">
        <v>2</v>
      </c>
      <c r="E84" s="273">
        <v>80</v>
      </c>
    </row>
    <row r="85" spans="1:5" ht="12.75">
      <c r="A85" s="321">
        <v>29</v>
      </c>
      <c r="B85" s="322" t="s">
        <v>254</v>
      </c>
      <c r="C85" s="323" t="s">
        <v>582</v>
      </c>
      <c r="D85" s="324">
        <v>0</v>
      </c>
      <c r="E85" s="273">
        <v>81</v>
      </c>
    </row>
    <row r="86" spans="1:5" ht="13.5" thickBot="1">
      <c r="A86" s="321">
        <v>30</v>
      </c>
      <c r="B86" s="325" t="s">
        <v>255</v>
      </c>
      <c r="C86" s="326" t="s">
        <v>668</v>
      </c>
      <c r="D86" s="327">
        <v>0</v>
      </c>
      <c r="E86" s="273">
        <v>82</v>
      </c>
    </row>
    <row r="87" spans="1:5" s="320" customFormat="1" ht="17.25" customHeight="1">
      <c r="A87" s="619" t="s">
        <v>256</v>
      </c>
      <c r="B87" s="620"/>
      <c r="C87" s="620"/>
      <c r="D87" s="621"/>
      <c r="E87" s="319">
        <v>83</v>
      </c>
    </row>
    <row r="88" spans="1:5" ht="25.5">
      <c r="A88" s="328">
        <v>31</v>
      </c>
      <c r="B88" s="329" t="s">
        <v>257</v>
      </c>
      <c r="C88" s="330" t="s">
        <v>668</v>
      </c>
      <c r="D88" s="331">
        <v>453911.95</v>
      </c>
      <c r="E88" s="273">
        <v>84</v>
      </c>
    </row>
    <row r="89" spans="1:5" ht="12.75">
      <c r="A89" s="328">
        <v>32</v>
      </c>
      <c r="B89" s="330" t="s">
        <v>258</v>
      </c>
      <c r="C89" s="330" t="s">
        <v>668</v>
      </c>
      <c r="D89" s="331">
        <v>14075.75</v>
      </c>
      <c r="E89" s="273">
        <v>85</v>
      </c>
    </row>
    <row r="90" spans="1:5" ht="12.75">
      <c r="A90" s="328">
        <v>33</v>
      </c>
      <c r="B90" s="330" t="s">
        <v>259</v>
      </c>
      <c r="C90" s="330" t="s">
        <v>668</v>
      </c>
      <c r="D90" s="331">
        <v>467987.7</v>
      </c>
      <c r="E90" s="273">
        <v>86</v>
      </c>
    </row>
    <row r="91" spans="1:5" ht="12.75" customHeight="1">
      <c r="A91" s="328">
        <v>34</v>
      </c>
      <c r="B91" s="329" t="s">
        <v>260</v>
      </c>
      <c r="C91" s="330" t="s">
        <v>668</v>
      </c>
      <c r="D91" s="331">
        <v>560449.41</v>
      </c>
      <c r="E91" s="273">
        <v>87</v>
      </c>
    </row>
    <row r="92" spans="1:5" ht="12.75" customHeight="1">
      <c r="A92" s="328">
        <v>35</v>
      </c>
      <c r="B92" s="330" t="s">
        <v>261</v>
      </c>
      <c r="C92" s="330" t="s">
        <v>668</v>
      </c>
      <c r="D92" s="331">
        <v>4124.69</v>
      </c>
      <c r="E92" s="273">
        <v>88</v>
      </c>
    </row>
    <row r="93" spans="1:5" ht="13.5" thickBot="1">
      <c r="A93" s="332">
        <v>36</v>
      </c>
      <c r="B93" s="333" t="s">
        <v>262</v>
      </c>
      <c r="C93" s="333" t="s">
        <v>668</v>
      </c>
      <c r="D93" s="334">
        <v>564574.1</v>
      </c>
      <c r="E93" s="273">
        <v>89</v>
      </c>
    </row>
    <row r="94" spans="1:5" s="320" customFormat="1" ht="29.25" customHeight="1">
      <c r="A94" s="335" t="s">
        <v>263</v>
      </c>
      <c r="B94" s="336"/>
      <c r="C94" s="337"/>
      <c r="D94" s="338"/>
      <c r="E94" s="319">
        <v>90</v>
      </c>
    </row>
    <row r="95" spans="1:5" s="320" customFormat="1" ht="39.75" customHeight="1">
      <c r="A95" s="339" t="s">
        <v>264</v>
      </c>
      <c r="B95" s="340" t="s">
        <v>663</v>
      </c>
      <c r="C95" s="622" t="s">
        <v>265</v>
      </c>
      <c r="D95" s="623"/>
      <c r="E95" s="319">
        <v>91</v>
      </c>
    </row>
    <row r="96" spans="1:5" s="320" customFormat="1" ht="15" customHeight="1">
      <c r="A96" s="339" t="s">
        <v>266</v>
      </c>
      <c r="B96" s="340" t="s">
        <v>30</v>
      </c>
      <c r="C96" s="289" t="s">
        <v>88</v>
      </c>
      <c r="D96" s="341" t="s">
        <v>501</v>
      </c>
      <c r="E96" s="319">
        <v>92</v>
      </c>
    </row>
    <row r="97" spans="1:5" ht="15" customHeight="1">
      <c r="A97" s="339" t="s">
        <v>267</v>
      </c>
      <c r="B97" s="342" t="s">
        <v>268</v>
      </c>
      <c r="C97" s="289" t="s">
        <v>269</v>
      </c>
      <c r="D97" s="291">
        <v>708.1</v>
      </c>
      <c r="E97" s="273">
        <v>93</v>
      </c>
    </row>
    <row r="98" spans="1:5" ht="15" customHeight="1">
      <c r="A98" s="339" t="s">
        <v>270</v>
      </c>
      <c r="B98" s="342" t="s">
        <v>469</v>
      </c>
      <c r="C98" s="289" t="s">
        <v>668</v>
      </c>
      <c r="D98" s="291">
        <v>331577.62</v>
      </c>
      <c r="E98" s="273">
        <v>94</v>
      </c>
    </row>
    <row r="99" spans="1:5" ht="15" customHeight="1">
      <c r="A99" s="339" t="s">
        <v>271</v>
      </c>
      <c r="B99" s="342" t="s">
        <v>272</v>
      </c>
      <c r="C99" s="289" t="s">
        <v>668</v>
      </c>
      <c r="D99" s="291">
        <v>1204417.67</v>
      </c>
      <c r="E99" s="273">
        <v>95</v>
      </c>
    </row>
    <row r="100" spans="1:5" ht="15" customHeight="1">
      <c r="A100" s="339" t="s">
        <v>273</v>
      </c>
      <c r="B100" s="342" t="s">
        <v>274</v>
      </c>
      <c r="C100" s="289" t="s">
        <v>668</v>
      </c>
      <c r="D100" s="291">
        <v>1149982.58</v>
      </c>
      <c r="E100" s="273">
        <v>96</v>
      </c>
    </row>
    <row r="101" spans="1:5" ht="15" customHeight="1">
      <c r="A101" s="339" t="s">
        <v>275</v>
      </c>
      <c r="B101" s="342" t="s">
        <v>216</v>
      </c>
      <c r="C101" s="289" t="s">
        <v>668</v>
      </c>
      <c r="D101" s="291">
        <v>386012.71</v>
      </c>
      <c r="E101" s="273">
        <v>97</v>
      </c>
    </row>
    <row r="102" spans="1:5" ht="15" customHeight="1">
      <c r="A102" s="339" t="s">
        <v>276</v>
      </c>
      <c r="B102" s="342" t="s">
        <v>277</v>
      </c>
      <c r="C102" s="289" t="s">
        <v>668</v>
      </c>
      <c r="D102" s="291">
        <v>1204417.67</v>
      </c>
      <c r="E102" s="273">
        <v>98</v>
      </c>
    </row>
    <row r="103" spans="1:5" ht="15" customHeight="1">
      <c r="A103" s="339" t="s">
        <v>279</v>
      </c>
      <c r="B103" s="342" t="s">
        <v>280</v>
      </c>
      <c r="C103" s="289" t="s">
        <v>668</v>
      </c>
      <c r="D103" s="291">
        <v>1255341.91</v>
      </c>
      <c r="E103" s="273">
        <v>99</v>
      </c>
    </row>
    <row r="104" spans="1:5" ht="15" customHeight="1">
      <c r="A104" s="339" t="s">
        <v>281</v>
      </c>
      <c r="B104" s="343" t="s">
        <v>282</v>
      </c>
      <c r="C104" s="289" t="s">
        <v>668</v>
      </c>
      <c r="D104" s="291">
        <v>302389.61</v>
      </c>
      <c r="E104" s="273">
        <v>100</v>
      </c>
    </row>
    <row r="105" spans="1:5" ht="15" customHeight="1" thickBot="1">
      <c r="A105" s="299" t="s">
        <v>283</v>
      </c>
      <c r="B105" s="344" t="s">
        <v>284</v>
      </c>
      <c r="C105" s="301" t="s">
        <v>668</v>
      </c>
      <c r="D105" s="302">
        <v>0</v>
      </c>
      <c r="E105" s="273">
        <v>101</v>
      </c>
    </row>
    <row r="106" spans="1:5" s="320" customFormat="1" ht="36" customHeight="1">
      <c r="A106" s="345" t="s">
        <v>285</v>
      </c>
      <c r="B106" s="346" t="s">
        <v>663</v>
      </c>
      <c r="C106" s="624" t="s">
        <v>938</v>
      </c>
      <c r="D106" s="625"/>
      <c r="E106" s="319">
        <v>102</v>
      </c>
    </row>
    <row r="107" spans="1:5" s="320" customFormat="1" ht="15" customHeight="1">
      <c r="A107" s="288" t="s">
        <v>286</v>
      </c>
      <c r="B107" s="290" t="s">
        <v>30</v>
      </c>
      <c r="C107" s="289" t="s">
        <v>88</v>
      </c>
      <c r="D107" s="341" t="s">
        <v>287</v>
      </c>
      <c r="E107" s="319">
        <v>103</v>
      </c>
    </row>
    <row r="108" spans="1:5" ht="15" customHeight="1">
      <c r="A108" s="288" t="s">
        <v>288</v>
      </c>
      <c r="B108" s="289" t="s">
        <v>268</v>
      </c>
      <c r="C108" s="289" t="s">
        <v>269</v>
      </c>
      <c r="D108" s="291">
        <v>7835</v>
      </c>
      <c r="E108" s="273">
        <v>104</v>
      </c>
    </row>
    <row r="109" spans="1:5" ht="15" customHeight="1">
      <c r="A109" s="288" t="s">
        <v>289</v>
      </c>
      <c r="B109" s="289" t="s">
        <v>469</v>
      </c>
      <c r="C109" s="289" t="s">
        <v>668</v>
      </c>
      <c r="D109" s="291">
        <v>52073.01</v>
      </c>
      <c r="E109" s="273">
        <v>105</v>
      </c>
    </row>
    <row r="110" spans="1:5" ht="15" customHeight="1">
      <c r="A110" s="288" t="s">
        <v>290</v>
      </c>
      <c r="B110" s="289" t="s">
        <v>272</v>
      </c>
      <c r="C110" s="289" t="s">
        <v>668</v>
      </c>
      <c r="D110" s="291">
        <v>206866.94</v>
      </c>
      <c r="E110" s="273">
        <v>106</v>
      </c>
    </row>
    <row r="111" spans="1:5" ht="15" customHeight="1">
      <c r="A111" s="288" t="s">
        <v>291</v>
      </c>
      <c r="B111" s="289" t="s">
        <v>274</v>
      </c>
      <c r="C111" s="289" t="s">
        <v>668</v>
      </c>
      <c r="D111" s="291">
        <v>182806.71</v>
      </c>
      <c r="E111" s="273">
        <v>107</v>
      </c>
    </row>
    <row r="112" spans="1:5" ht="15" customHeight="1">
      <c r="A112" s="288" t="s">
        <v>292</v>
      </c>
      <c r="B112" s="289" t="s">
        <v>216</v>
      </c>
      <c r="C112" s="289" t="s">
        <v>668</v>
      </c>
      <c r="D112" s="291">
        <v>76133.24</v>
      </c>
      <c r="E112" s="273">
        <v>108</v>
      </c>
    </row>
    <row r="113" spans="1:5" ht="15" customHeight="1">
      <c r="A113" s="288" t="s">
        <v>293</v>
      </c>
      <c r="B113" s="289" t="s">
        <v>277</v>
      </c>
      <c r="C113" s="289" t="s">
        <v>668</v>
      </c>
      <c r="D113" s="291">
        <v>241146.79</v>
      </c>
      <c r="E113" s="273">
        <v>109</v>
      </c>
    </row>
    <row r="114" spans="1:5" ht="15" customHeight="1">
      <c r="A114" s="288" t="s">
        <v>294</v>
      </c>
      <c r="B114" s="289" t="s">
        <v>280</v>
      </c>
      <c r="C114" s="289" t="s">
        <v>668</v>
      </c>
      <c r="D114" s="291">
        <v>243719.58</v>
      </c>
      <c r="E114" s="273">
        <v>110</v>
      </c>
    </row>
    <row r="115" spans="1:5" ht="15" customHeight="1">
      <c r="A115" s="288" t="s">
        <v>295</v>
      </c>
      <c r="B115" s="292" t="s">
        <v>282</v>
      </c>
      <c r="C115" s="289" t="s">
        <v>668</v>
      </c>
      <c r="D115" s="291">
        <v>31915.16</v>
      </c>
      <c r="E115" s="273">
        <v>111</v>
      </c>
    </row>
    <row r="116" spans="1:5" ht="26.25" thickBot="1">
      <c r="A116" s="347" t="s">
        <v>296</v>
      </c>
      <c r="B116" s="348" t="s">
        <v>284</v>
      </c>
      <c r="C116" s="301" t="s">
        <v>668</v>
      </c>
      <c r="D116" s="302">
        <v>0</v>
      </c>
      <c r="E116" s="273">
        <v>112</v>
      </c>
    </row>
    <row r="117" spans="1:5" s="320" customFormat="1" ht="27" customHeight="1">
      <c r="A117" s="345" t="s">
        <v>297</v>
      </c>
      <c r="B117" s="346" t="s">
        <v>663</v>
      </c>
      <c r="C117" s="624" t="s">
        <v>904</v>
      </c>
      <c r="D117" s="625"/>
      <c r="E117" s="319">
        <v>113</v>
      </c>
    </row>
    <row r="118" spans="1:5" s="320" customFormat="1" ht="13.5">
      <c r="A118" s="288" t="s">
        <v>298</v>
      </c>
      <c r="B118" s="290" t="s">
        <v>30</v>
      </c>
      <c r="C118" s="289" t="s">
        <v>88</v>
      </c>
      <c r="D118" s="341" t="s">
        <v>287</v>
      </c>
      <c r="E118" s="319">
        <v>114</v>
      </c>
    </row>
    <row r="119" spans="1:5" ht="12.75">
      <c r="A119" s="288" t="s">
        <v>299</v>
      </c>
      <c r="B119" s="289" t="s">
        <v>268</v>
      </c>
      <c r="C119" s="289" t="s">
        <v>269</v>
      </c>
      <c r="D119" s="291">
        <v>6876</v>
      </c>
      <c r="E119" s="273">
        <v>115</v>
      </c>
    </row>
    <row r="120" spans="1:5" ht="12.75">
      <c r="A120" s="288" t="s">
        <v>300</v>
      </c>
      <c r="B120" s="289" t="s">
        <v>469</v>
      </c>
      <c r="C120" s="289" t="s">
        <v>668</v>
      </c>
      <c r="D120" s="291">
        <v>35966.14</v>
      </c>
      <c r="E120" s="273">
        <v>116</v>
      </c>
    </row>
    <row r="121" spans="1:5" ht="12.75" customHeight="1">
      <c r="A121" s="288" t="s">
        <v>301</v>
      </c>
      <c r="B121" s="289" t="s">
        <v>272</v>
      </c>
      <c r="C121" s="289" t="s">
        <v>668</v>
      </c>
      <c r="D121" s="291">
        <v>144940.06</v>
      </c>
      <c r="E121" s="273">
        <v>117</v>
      </c>
    </row>
    <row r="122" spans="1:5" ht="12.75" customHeight="1">
      <c r="A122" s="288" t="s">
        <v>302</v>
      </c>
      <c r="B122" s="289" t="s">
        <v>274</v>
      </c>
      <c r="C122" s="289" t="s">
        <v>668</v>
      </c>
      <c r="D122" s="291">
        <v>129856.61</v>
      </c>
      <c r="E122" s="273">
        <v>118</v>
      </c>
    </row>
    <row r="123" spans="1:5" ht="12.75" customHeight="1">
      <c r="A123" s="288" t="s">
        <v>303</v>
      </c>
      <c r="B123" s="289" t="s">
        <v>216</v>
      </c>
      <c r="C123" s="289" t="s">
        <v>668</v>
      </c>
      <c r="D123" s="291">
        <v>51049.59</v>
      </c>
      <c r="E123" s="273">
        <v>119</v>
      </c>
    </row>
    <row r="124" spans="1:5" ht="12.75" customHeight="1">
      <c r="A124" s="288" t="s">
        <v>304</v>
      </c>
      <c r="B124" s="289" t="s">
        <v>277</v>
      </c>
      <c r="C124" s="289" t="s">
        <v>668</v>
      </c>
      <c r="D124" s="291">
        <v>151233.69</v>
      </c>
      <c r="E124" s="273">
        <v>120</v>
      </c>
    </row>
    <row r="125" spans="1:5" ht="12.75" customHeight="1">
      <c r="A125" s="288" t="s">
        <v>305</v>
      </c>
      <c r="B125" s="289" t="s">
        <v>280</v>
      </c>
      <c r="C125" s="289" t="s">
        <v>668</v>
      </c>
      <c r="D125" s="291">
        <v>156630.5</v>
      </c>
      <c r="E125" s="273">
        <v>121</v>
      </c>
    </row>
    <row r="126" spans="1:5" ht="25.5">
      <c r="A126" s="288" t="s">
        <v>306</v>
      </c>
      <c r="B126" s="292" t="s">
        <v>282</v>
      </c>
      <c r="C126" s="289" t="s">
        <v>668</v>
      </c>
      <c r="D126" s="291">
        <v>21400.06</v>
      </c>
      <c r="E126" s="273">
        <v>122</v>
      </c>
    </row>
    <row r="127" spans="1:5" ht="26.25" customHeight="1" thickBot="1">
      <c r="A127" s="347" t="s">
        <v>307</v>
      </c>
      <c r="B127" s="348" t="s">
        <v>284</v>
      </c>
      <c r="C127" s="301" t="s">
        <v>668</v>
      </c>
      <c r="D127" s="302">
        <v>0</v>
      </c>
      <c r="E127" s="273">
        <v>123</v>
      </c>
    </row>
    <row r="128" spans="1:5" s="320" customFormat="1" ht="37.5" customHeight="1">
      <c r="A128" s="345" t="s">
        <v>308</v>
      </c>
      <c r="B128" s="346" t="s">
        <v>663</v>
      </c>
      <c r="C128" s="614" t="s">
        <v>309</v>
      </c>
      <c r="D128" s="615"/>
      <c r="E128" s="319">
        <v>124</v>
      </c>
    </row>
    <row r="129" spans="1:5" s="320" customFormat="1" ht="13.5" customHeight="1">
      <c r="A129" s="288" t="s">
        <v>310</v>
      </c>
      <c r="B129" s="290" t="s">
        <v>30</v>
      </c>
      <c r="C129" s="289" t="s">
        <v>88</v>
      </c>
      <c r="D129" s="341" t="s">
        <v>510</v>
      </c>
      <c r="E129" s="319">
        <v>125</v>
      </c>
    </row>
    <row r="130" spans="1:5" ht="12.75">
      <c r="A130" s="288" t="s">
        <v>311</v>
      </c>
      <c r="B130" s="289" t="s">
        <v>268</v>
      </c>
      <c r="C130" s="289" t="s">
        <v>269</v>
      </c>
      <c r="D130" s="291">
        <v>89011</v>
      </c>
      <c r="E130" s="273">
        <v>126</v>
      </c>
    </row>
    <row r="131" spans="1:5" ht="12.75">
      <c r="A131" s="288" t="s">
        <v>312</v>
      </c>
      <c r="B131" s="289" t="s">
        <v>469</v>
      </c>
      <c r="C131" s="289" t="s">
        <v>668</v>
      </c>
      <c r="D131" s="291">
        <v>34295.18</v>
      </c>
      <c r="E131" s="273">
        <v>127</v>
      </c>
    </row>
    <row r="132" spans="1:5" ht="12.75" customHeight="1">
      <c r="A132" s="288" t="s">
        <v>313</v>
      </c>
      <c r="B132" s="289" t="s">
        <v>272</v>
      </c>
      <c r="C132" s="289" t="s">
        <v>668</v>
      </c>
      <c r="D132" s="291">
        <v>326241.11</v>
      </c>
      <c r="E132" s="273">
        <v>128</v>
      </c>
    </row>
    <row r="133" spans="1:5" ht="12.75" customHeight="1">
      <c r="A133" s="288" t="s">
        <v>314</v>
      </c>
      <c r="B133" s="289" t="s">
        <v>274</v>
      </c>
      <c r="C133" s="289" t="s">
        <v>668</v>
      </c>
      <c r="D133" s="291">
        <v>313282.42</v>
      </c>
      <c r="E133" s="273">
        <v>129</v>
      </c>
    </row>
    <row r="134" spans="1:5" ht="12.75" customHeight="1">
      <c r="A134" s="288" t="s">
        <v>315</v>
      </c>
      <c r="B134" s="289" t="s">
        <v>216</v>
      </c>
      <c r="C134" s="289" t="s">
        <v>668</v>
      </c>
      <c r="D134" s="291">
        <v>47253.87</v>
      </c>
      <c r="E134" s="273">
        <v>130</v>
      </c>
    </row>
    <row r="135" spans="1:5" ht="12.75" customHeight="1">
      <c r="A135" s="288" t="s">
        <v>316</v>
      </c>
      <c r="B135" s="289" t="s">
        <v>277</v>
      </c>
      <c r="C135" s="289" t="s">
        <v>668</v>
      </c>
      <c r="D135" s="291">
        <v>350701.94</v>
      </c>
      <c r="E135" s="273">
        <v>131</v>
      </c>
    </row>
    <row r="136" spans="1:5" ht="12.75" customHeight="1">
      <c r="A136" s="288" t="s">
        <v>317</v>
      </c>
      <c r="B136" s="289" t="s">
        <v>280</v>
      </c>
      <c r="C136" s="289" t="s">
        <v>668</v>
      </c>
      <c r="D136" s="291">
        <v>296825.88</v>
      </c>
      <c r="E136" s="273">
        <v>132</v>
      </c>
    </row>
    <row r="137" spans="1:5" ht="25.5">
      <c r="A137" s="288" t="s">
        <v>318</v>
      </c>
      <c r="B137" s="292" t="s">
        <v>282</v>
      </c>
      <c r="C137" s="289" t="s">
        <v>668</v>
      </c>
      <c r="D137" s="291">
        <v>75123.08</v>
      </c>
      <c r="E137" s="273">
        <v>133</v>
      </c>
    </row>
    <row r="138" spans="1:5" ht="26.25" customHeight="1" thickBot="1">
      <c r="A138" s="347" t="s">
        <v>319</v>
      </c>
      <c r="B138" s="348" t="s">
        <v>284</v>
      </c>
      <c r="C138" s="301" t="s">
        <v>668</v>
      </c>
      <c r="D138" s="302">
        <v>0</v>
      </c>
      <c r="E138" s="273">
        <v>134</v>
      </c>
    </row>
    <row r="139" spans="1:5" ht="12.75" customHeight="1">
      <c r="A139" s="349">
        <v>48</v>
      </c>
      <c r="B139" s="350" t="s">
        <v>252</v>
      </c>
      <c r="C139" s="350" t="s">
        <v>582</v>
      </c>
      <c r="D139" s="351">
        <v>3</v>
      </c>
      <c r="E139" s="273">
        <v>135</v>
      </c>
    </row>
    <row r="140" spans="1:5" ht="12.75" customHeight="1">
      <c r="A140" s="352">
        <v>49</v>
      </c>
      <c r="B140" s="323" t="s">
        <v>253</v>
      </c>
      <c r="C140" s="323" t="s">
        <v>582</v>
      </c>
      <c r="D140" s="324">
        <v>3</v>
      </c>
      <c r="E140" s="273">
        <v>136</v>
      </c>
    </row>
    <row r="141" spans="1:5" ht="12.75" customHeight="1">
      <c r="A141" s="352">
        <v>50</v>
      </c>
      <c r="B141" s="323" t="s">
        <v>254</v>
      </c>
      <c r="C141" s="323" t="s">
        <v>582</v>
      </c>
      <c r="D141" s="324">
        <v>0</v>
      </c>
      <c r="E141" s="273">
        <v>137</v>
      </c>
    </row>
    <row r="142" spans="1:5" ht="15" customHeight="1" thickBot="1">
      <c r="A142" s="353">
        <v>51</v>
      </c>
      <c r="B142" s="326" t="s">
        <v>255</v>
      </c>
      <c r="C142" s="326" t="s">
        <v>668</v>
      </c>
      <c r="D142" s="327">
        <v>12749.01</v>
      </c>
      <c r="E142" s="273">
        <v>138</v>
      </c>
    </row>
    <row r="143" spans="1:5" s="320" customFormat="1" ht="12.75" customHeight="1">
      <c r="A143" s="354" t="s">
        <v>320</v>
      </c>
      <c r="B143" s="355"/>
      <c r="C143" s="355"/>
      <c r="D143" s="356"/>
      <c r="E143" s="319">
        <v>139</v>
      </c>
    </row>
    <row r="144" spans="1:5" ht="15" customHeight="1">
      <c r="A144" s="357">
        <v>52</v>
      </c>
      <c r="B144" s="358" t="s">
        <v>321</v>
      </c>
      <c r="C144" s="359" t="s">
        <v>582</v>
      </c>
      <c r="D144" s="360">
        <v>4</v>
      </c>
      <c r="E144" s="273">
        <v>140</v>
      </c>
    </row>
    <row r="145" spans="1:5" ht="15">
      <c r="A145" s="357">
        <v>53</v>
      </c>
      <c r="B145" s="358" t="s">
        <v>322</v>
      </c>
      <c r="C145" s="359" t="s">
        <v>582</v>
      </c>
      <c r="D145" s="360">
        <v>1</v>
      </c>
      <c r="E145" s="273">
        <v>141</v>
      </c>
    </row>
    <row r="146" spans="1:5" ht="27" customHeight="1" thickBot="1">
      <c r="A146" s="361">
        <v>54</v>
      </c>
      <c r="B146" s="362" t="s">
        <v>323</v>
      </c>
      <c r="C146" s="363" t="s">
        <v>668</v>
      </c>
      <c r="D146" s="364">
        <v>12853.76</v>
      </c>
      <c r="E146" s="273">
        <v>142</v>
      </c>
    </row>
  </sheetData>
  <mergeCells count="21">
    <mergeCell ref="C74:D74"/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6.421875" style="640" customWidth="1"/>
    <col min="2" max="2" width="60.140625" style="640" customWidth="1"/>
    <col min="3" max="3" width="19.7109375" style="640" customWidth="1"/>
    <col min="4" max="4" width="14.57421875" style="640" customWidth="1"/>
    <col min="5" max="5" width="0" style="641" hidden="1" customWidth="1"/>
    <col min="6" max="16384" width="9.140625" style="640" customWidth="1"/>
  </cols>
  <sheetData>
    <row r="1" ht="15.75">
      <c r="A1" s="639" t="s">
        <v>460</v>
      </c>
    </row>
    <row r="2" ht="16.5" thickBot="1">
      <c r="A2" s="639" t="s">
        <v>461</v>
      </c>
    </row>
    <row r="3" spans="1:4" ht="20.25" customHeight="1" thickBot="1">
      <c r="A3" s="642" t="s">
        <v>203</v>
      </c>
      <c r="B3" s="643"/>
      <c r="C3" s="643"/>
      <c r="D3" s="644"/>
    </row>
    <row r="4" spans="1:4" ht="36.75" customHeight="1">
      <c r="A4" s="645" t="s">
        <v>946</v>
      </c>
      <c r="B4" s="646" t="s">
        <v>84</v>
      </c>
      <c r="C4" s="646" t="s">
        <v>153</v>
      </c>
      <c r="D4" s="647" t="s">
        <v>86</v>
      </c>
    </row>
    <row r="5" spans="1:5" ht="15.75">
      <c r="A5" s="648" t="s">
        <v>817</v>
      </c>
      <c r="B5" s="649" t="s">
        <v>87</v>
      </c>
      <c r="C5" s="650" t="s">
        <v>88</v>
      </c>
      <c r="D5" s="651">
        <v>43190</v>
      </c>
      <c r="E5" s="641">
        <v>1</v>
      </c>
    </row>
    <row r="6" spans="1:5" ht="15.75">
      <c r="A6" s="648" t="s">
        <v>823</v>
      </c>
      <c r="B6" s="649" t="s">
        <v>463</v>
      </c>
      <c r="C6" s="650" t="s">
        <v>88</v>
      </c>
      <c r="D6" s="651">
        <v>42736</v>
      </c>
      <c r="E6" s="641">
        <v>2</v>
      </c>
    </row>
    <row r="7" spans="1:5" ht="16.5" thickBot="1">
      <c r="A7" s="652" t="s">
        <v>888</v>
      </c>
      <c r="B7" s="653" t="s">
        <v>465</v>
      </c>
      <c r="C7" s="654" t="s">
        <v>88</v>
      </c>
      <c r="D7" s="655">
        <v>43100</v>
      </c>
      <c r="E7" s="641">
        <v>3</v>
      </c>
    </row>
    <row r="8" spans="1:5" ht="27.75" customHeight="1">
      <c r="A8" s="656" t="s">
        <v>466</v>
      </c>
      <c r="B8" s="657"/>
      <c r="C8" s="657"/>
      <c r="D8" s="658"/>
      <c r="E8" s="659">
        <v>4</v>
      </c>
    </row>
    <row r="9" spans="1:5" ht="13.5">
      <c r="A9" s="660" t="s">
        <v>891</v>
      </c>
      <c r="B9" s="661" t="s">
        <v>467</v>
      </c>
      <c r="C9" s="662" t="s">
        <v>668</v>
      </c>
      <c r="D9" s="663">
        <v>0</v>
      </c>
      <c r="E9" s="659">
        <v>5</v>
      </c>
    </row>
    <row r="10" spans="1:5" ht="13.5">
      <c r="A10" s="660" t="s">
        <v>95</v>
      </c>
      <c r="B10" s="661" t="s">
        <v>468</v>
      </c>
      <c r="C10" s="662" t="s">
        <v>668</v>
      </c>
      <c r="D10" s="663">
        <v>0</v>
      </c>
      <c r="E10" s="659">
        <v>6</v>
      </c>
    </row>
    <row r="11" spans="1:5" ht="13.5">
      <c r="A11" s="660" t="s">
        <v>96</v>
      </c>
      <c r="B11" s="661" t="s">
        <v>469</v>
      </c>
      <c r="C11" s="662" t="s">
        <v>668</v>
      </c>
      <c r="D11" s="663">
        <v>162466.06</v>
      </c>
      <c r="E11" s="659">
        <v>7</v>
      </c>
    </row>
    <row r="12" spans="1:5" ht="25.5">
      <c r="A12" s="660" t="s">
        <v>98</v>
      </c>
      <c r="B12" s="664" t="s">
        <v>470</v>
      </c>
      <c r="C12" s="661" t="s">
        <v>668</v>
      </c>
      <c r="D12" s="663">
        <v>697339.08</v>
      </c>
      <c r="E12" s="659">
        <v>8</v>
      </c>
    </row>
    <row r="13" spans="1:5" ht="13.5">
      <c r="A13" s="660" t="s">
        <v>100</v>
      </c>
      <c r="B13" s="661" t="s">
        <v>471</v>
      </c>
      <c r="C13" s="662" t="s">
        <v>668</v>
      </c>
      <c r="D13" s="663">
        <v>487526.57</v>
      </c>
      <c r="E13" s="659">
        <v>9</v>
      </c>
    </row>
    <row r="14" spans="1:5" ht="13.5">
      <c r="A14" s="660" t="s">
        <v>102</v>
      </c>
      <c r="B14" s="661" t="s">
        <v>472</v>
      </c>
      <c r="C14" s="662" t="s">
        <v>668</v>
      </c>
      <c r="D14" s="663">
        <v>122151.12</v>
      </c>
      <c r="E14" s="659">
        <v>10</v>
      </c>
    </row>
    <row r="15" spans="1:5" ht="12.75">
      <c r="A15" s="660" t="s">
        <v>104</v>
      </c>
      <c r="B15" s="661" t="s">
        <v>473</v>
      </c>
      <c r="C15" s="661" t="s">
        <v>668</v>
      </c>
      <c r="D15" s="663">
        <v>87661.39</v>
      </c>
      <c r="E15" s="659">
        <v>11</v>
      </c>
    </row>
    <row r="16" spans="1:5" ht="12.75">
      <c r="A16" s="660" t="s">
        <v>47</v>
      </c>
      <c r="B16" s="661" t="s">
        <v>48</v>
      </c>
      <c r="C16" s="661" t="s">
        <v>668</v>
      </c>
      <c r="D16" s="663">
        <v>5152.54</v>
      </c>
      <c r="E16" s="659" t="s">
        <v>49</v>
      </c>
    </row>
    <row r="17" spans="1:5" ht="12.75">
      <c r="A17" s="660" t="s">
        <v>50</v>
      </c>
      <c r="B17" s="661" t="s">
        <v>51</v>
      </c>
      <c r="C17" s="661" t="s">
        <v>668</v>
      </c>
      <c r="D17" s="663">
        <v>37529.03</v>
      </c>
      <c r="E17" s="659" t="s">
        <v>52</v>
      </c>
    </row>
    <row r="18" spans="1:5" ht="12.75">
      <c r="A18" s="660" t="s">
        <v>170</v>
      </c>
      <c r="B18" s="661" t="s">
        <v>474</v>
      </c>
      <c r="C18" s="661" t="s">
        <v>668</v>
      </c>
      <c r="D18" s="663">
        <v>661858.75</v>
      </c>
      <c r="E18" s="659">
        <v>12</v>
      </c>
    </row>
    <row r="19" spans="1:5" ht="12.75">
      <c r="A19" s="660" t="s">
        <v>108</v>
      </c>
      <c r="B19" s="661" t="s">
        <v>475</v>
      </c>
      <c r="C19" s="661" t="s">
        <v>668</v>
      </c>
      <c r="D19" s="663">
        <v>661858.75</v>
      </c>
      <c r="E19" s="659">
        <v>13</v>
      </c>
    </row>
    <row r="20" spans="1:5" ht="12.75">
      <c r="A20" s="660" t="s">
        <v>110</v>
      </c>
      <c r="B20" s="661" t="s">
        <v>476</v>
      </c>
      <c r="C20" s="661" t="s">
        <v>668</v>
      </c>
      <c r="D20" s="663">
        <v>0</v>
      </c>
      <c r="E20" s="659">
        <v>14</v>
      </c>
    </row>
    <row r="21" spans="1:5" ht="12.75">
      <c r="A21" s="660" t="s">
        <v>112</v>
      </c>
      <c r="B21" s="661" t="s">
        <v>477</v>
      </c>
      <c r="C21" s="661" t="s">
        <v>668</v>
      </c>
      <c r="D21" s="663">
        <v>0</v>
      </c>
      <c r="E21" s="659">
        <v>15</v>
      </c>
    </row>
    <row r="22" spans="1:5" ht="13.5">
      <c r="A22" s="660" t="s">
        <v>114</v>
      </c>
      <c r="B22" s="661" t="s">
        <v>478</v>
      </c>
      <c r="C22" s="662" t="s">
        <v>668</v>
      </c>
      <c r="D22" s="663">
        <v>0</v>
      </c>
      <c r="E22" s="659">
        <v>16</v>
      </c>
    </row>
    <row r="23" spans="1:5" ht="13.5">
      <c r="A23" s="660" t="s">
        <v>116</v>
      </c>
      <c r="B23" s="661" t="s">
        <v>479</v>
      </c>
      <c r="C23" s="662" t="s">
        <v>668</v>
      </c>
      <c r="D23" s="663">
        <v>0</v>
      </c>
      <c r="E23" s="659">
        <v>17</v>
      </c>
    </row>
    <row r="24" spans="1:5" ht="25.5">
      <c r="A24" s="660" t="s">
        <v>53</v>
      </c>
      <c r="B24" s="664" t="s">
        <v>54</v>
      </c>
      <c r="C24" s="661" t="s">
        <v>668</v>
      </c>
      <c r="D24" s="663">
        <v>4848.37</v>
      </c>
      <c r="E24" s="659" t="s">
        <v>55</v>
      </c>
    </row>
    <row r="25" spans="1:5" ht="25.5">
      <c r="A25" s="660" t="s">
        <v>56</v>
      </c>
      <c r="B25" s="664" t="s">
        <v>57</v>
      </c>
      <c r="C25" s="661" t="s">
        <v>668</v>
      </c>
      <c r="D25" s="663">
        <v>31672.78</v>
      </c>
      <c r="E25" s="659" t="s">
        <v>58</v>
      </c>
    </row>
    <row r="26" spans="1:5" ht="13.5">
      <c r="A26" s="660" t="s">
        <v>118</v>
      </c>
      <c r="B26" s="661" t="s">
        <v>480</v>
      </c>
      <c r="C26" s="662" t="s">
        <v>668</v>
      </c>
      <c r="D26" s="663">
        <v>661858.75</v>
      </c>
      <c r="E26" s="659">
        <v>18</v>
      </c>
    </row>
    <row r="27" spans="1:5" ht="12.75">
      <c r="A27" s="660" t="s">
        <v>121</v>
      </c>
      <c r="B27" s="661" t="s">
        <v>214</v>
      </c>
      <c r="C27" s="661" t="s">
        <v>668</v>
      </c>
      <c r="D27" s="663">
        <v>0</v>
      </c>
      <c r="E27" s="659">
        <v>19</v>
      </c>
    </row>
    <row r="28" spans="1:5" ht="12.75">
      <c r="A28" s="660" t="s">
        <v>123</v>
      </c>
      <c r="B28" s="661" t="s">
        <v>215</v>
      </c>
      <c r="C28" s="661" t="s">
        <v>668</v>
      </c>
      <c r="D28" s="663">
        <v>0</v>
      </c>
      <c r="E28" s="659">
        <v>20</v>
      </c>
    </row>
    <row r="29" spans="1:5" ht="13.5" thickBot="1">
      <c r="A29" s="665" t="s">
        <v>125</v>
      </c>
      <c r="B29" s="666" t="s">
        <v>216</v>
      </c>
      <c r="C29" s="666" t="s">
        <v>668</v>
      </c>
      <c r="D29" s="667">
        <v>197946.39</v>
      </c>
      <c r="E29" s="659">
        <v>21</v>
      </c>
    </row>
    <row r="30" spans="1:5" ht="34.5" customHeight="1">
      <c r="A30" s="668" t="s">
        <v>217</v>
      </c>
      <c r="B30" s="669"/>
      <c r="C30" s="669"/>
      <c r="D30" s="670"/>
      <c r="E30" s="659">
        <v>22</v>
      </c>
    </row>
    <row r="31" spans="1:5" ht="28.5" customHeight="1">
      <c r="A31" s="671" t="s">
        <v>218</v>
      </c>
      <c r="B31" s="672" t="s">
        <v>219</v>
      </c>
      <c r="C31" s="673"/>
      <c r="D31" s="674"/>
      <c r="E31" s="641">
        <v>23</v>
      </c>
    </row>
    <row r="32" spans="1:5" ht="12.75" customHeight="1">
      <c r="A32" s="675" t="s">
        <v>220</v>
      </c>
      <c r="B32" s="676" t="s">
        <v>221</v>
      </c>
      <c r="C32" s="661" t="s">
        <v>668</v>
      </c>
      <c r="D32" s="663">
        <v>26585.83</v>
      </c>
      <c r="E32" s="641">
        <v>24</v>
      </c>
    </row>
    <row r="33" spans="1:5" ht="29.25" customHeight="1">
      <c r="A33" s="675" t="s">
        <v>222</v>
      </c>
      <c r="B33" s="672" t="s">
        <v>223</v>
      </c>
      <c r="C33" s="673"/>
      <c r="D33" s="674"/>
      <c r="E33" s="641">
        <v>25</v>
      </c>
    </row>
    <row r="34" spans="1:5" ht="12.75">
      <c r="A34" s="675" t="s">
        <v>224</v>
      </c>
      <c r="B34" s="676" t="s">
        <v>221</v>
      </c>
      <c r="C34" s="661" t="s">
        <v>668</v>
      </c>
      <c r="D34" s="663">
        <v>154844.51</v>
      </c>
      <c r="E34" s="641">
        <v>26</v>
      </c>
    </row>
    <row r="35" spans="1:5" ht="17.25" customHeight="1">
      <c r="A35" s="675" t="s">
        <v>225</v>
      </c>
      <c r="B35" s="672" t="s">
        <v>226</v>
      </c>
      <c r="C35" s="673"/>
      <c r="D35" s="674"/>
      <c r="E35" s="641">
        <v>27</v>
      </c>
    </row>
    <row r="36" spans="1:5" ht="12.75">
      <c r="A36" s="675" t="s">
        <v>227</v>
      </c>
      <c r="B36" s="676" t="s">
        <v>221</v>
      </c>
      <c r="C36" s="661" t="s">
        <v>668</v>
      </c>
      <c r="D36" s="663">
        <v>306096.3360000001</v>
      </c>
      <c r="E36" s="641">
        <v>28</v>
      </c>
    </row>
    <row r="37" spans="1:5" ht="16.5" customHeight="1">
      <c r="A37" s="675" t="s">
        <v>228</v>
      </c>
      <c r="B37" s="672" t="s">
        <v>229</v>
      </c>
      <c r="C37" s="673"/>
      <c r="D37" s="674"/>
      <c r="E37" s="641">
        <v>29</v>
      </c>
    </row>
    <row r="38" spans="1:5" ht="12.75">
      <c r="A38" s="675" t="s">
        <v>230</v>
      </c>
      <c r="B38" s="676" t="s">
        <v>221</v>
      </c>
      <c r="C38" s="661" t="s">
        <v>668</v>
      </c>
      <c r="D38" s="663">
        <v>87661.39</v>
      </c>
      <c r="E38" s="641">
        <v>30</v>
      </c>
    </row>
    <row r="39" spans="1:5" ht="16.5" customHeight="1">
      <c r="A39" s="675" t="s">
        <v>231</v>
      </c>
      <c r="B39" s="672" t="s">
        <v>232</v>
      </c>
      <c r="C39" s="673"/>
      <c r="D39" s="674"/>
      <c r="E39" s="641">
        <v>31</v>
      </c>
    </row>
    <row r="40" spans="1:5" ht="13.5" thickBot="1">
      <c r="A40" s="677" t="s">
        <v>233</v>
      </c>
      <c r="B40" s="678" t="s">
        <v>221</v>
      </c>
      <c r="C40" s="679" t="s">
        <v>668</v>
      </c>
      <c r="D40" s="680">
        <v>399636.53</v>
      </c>
      <c r="E40" s="641">
        <v>32</v>
      </c>
    </row>
    <row r="41" spans="1:5" ht="13.5" thickBot="1">
      <c r="A41" s="681" t="s">
        <v>234</v>
      </c>
      <c r="B41" s="682"/>
      <c r="C41" s="682"/>
      <c r="D41" s="683"/>
      <c r="E41" s="641">
        <v>33</v>
      </c>
    </row>
    <row r="42" spans="1:5" ht="12.75">
      <c r="A42" s="684">
        <v>1</v>
      </c>
      <c r="B42" s="685" t="s">
        <v>235</v>
      </c>
      <c r="C42" s="686" t="s">
        <v>236</v>
      </c>
      <c r="D42" s="687"/>
      <c r="E42" s="641">
        <v>34</v>
      </c>
    </row>
    <row r="43" spans="1:5" ht="12.75">
      <c r="A43" s="688"/>
      <c r="B43" s="689" t="s">
        <v>237</v>
      </c>
      <c r="C43" s="690" t="s">
        <v>238</v>
      </c>
      <c r="D43" s="691" t="s">
        <v>404</v>
      </c>
      <c r="E43" s="641">
        <v>35</v>
      </c>
    </row>
    <row r="44" spans="1:5" ht="12.75">
      <c r="A44" s="688"/>
      <c r="B44" s="689" t="s">
        <v>239</v>
      </c>
      <c r="C44" s="690" t="s">
        <v>238</v>
      </c>
      <c r="D44" s="691" t="s">
        <v>240</v>
      </c>
      <c r="E44" s="641">
        <v>36</v>
      </c>
    </row>
    <row r="45" spans="1:5" ht="13.5" thickBot="1">
      <c r="A45" s="692"/>
      <c r="B45" s="693" t="s">
        <v>241</v>
      </c>
      <c r="C45" s="694" t="s">
        <v>668</v>
      </c>
      <c r="D45" s="695">
        <v>1.86</v>
      </c>
      <c r="E45" s="641">
        <v>37</v>
      </c>
    </row>
    <row r="46" spans="1:5" ht="12.75">
      <c r="A46" s="684">
        <v>2</v>
      </c>
      <c r="B46" s="685" t="s">
        <v>235</v>
      </c>
      <c r="C46" s="686" t="s">
        <v>242</v>
      </c>
      <c r="D46" s="687"/>
      <c r="E46" s="641">
        <v>38</v>
      </c>
    </row>
    <row r="47" spans="1:5" ht="12.75">
      <c r="A47" s="688"/>
      <c r="B47" s="689" t="s">
        <v>237</v>
      </c>
      <c r="C47" s="690" t="s">
        <v>238</v>
      </c>
      <c r="D47" s="691" t="s">
        <v>481</v>
      </c>
      <c r="E47" s="641">
        <v>39</v>
      </c>
    </row>
    <row r="48" spans="1:5" ht="12.75">
      <c r="A48" s="688"/>
      <c r="B48" s="689" t="s">
        <v>239</v>
      </c>
      <c r="C48" s="690" t="s">
        <v>238</v>
      </c>
      <c r="D48" s="691" t="s">
        <v>240</v>
      </c>
      <c r="E48" s="641">
        <v>40</v>
      </c>
    </row>
    <row r="49" spans="1:5" ht="13.5" thickBot="1">
      <c r="A49" s="692"/>
      <c r="B49" s="693" t="s">
        <v>241</v>
      </c>
      <c r="C49" s="694" t="s">
        <v>668</v>
      </c>
      <c r="D49" s="695">
        <v>1.3</v>
      </c>
      <c r="E49" s="641">
        <v>41</v>
      </c>
    </row>
    <row r="50" spans="1:5" ht="12.75">
      <c r="A50" s="684">
        <v>3</v>
      </c>
      <c r="B50" s="685" t="s">
        <v>235</v>
      </c>
      <c r="C50" s="686" t="s">
        <v>244</v>
      </c>
      <c r="D50" s="687"/>
      <c r="E50" s="641">
        <v>42</v>
      </c>
    </row>
    <row r="51" spans="1:5" ht="12.75">
      <c r="A51" s="688"/>
      <c r="B51" s="689" t="s">
        <v>237</v>
      </c>
      <c r="C51" s="690" t="s">
        <v>238</v>
      </c>
      <c r="D51" s="691" t="s">
        <v>243</v>
      </c>
      <c r="E51" s="641">
        <v>43</v>
      </c>
    </row>
    <row r="52" spans="1:5" ht="12.75">
      <c r="A52" s="688"/>
      <c r="B52" s="689" t="s">
        <v>239</v>
      </c>
      <c r="C52" s="690" t="s">
        <v>238</v>
      </c>
      <c r="D52" s="691" t="s">
        <v>240</v>
      </c>
      <c r="E52" s="641">
        <v>44</v>
      </c>
    </row>
    <row r="53" spans="1:5" ht="13.5" thickBot="1">
      <c r="A53" s="692"/>
      <c r="B53" s="693" t="s">
        <v>241</v>
      </c>
      <c r="C53" s="694" t="s">
        <v>668</v>
      </c>
      <c r="D53" s="695">
        <v>4.2</v>
      </c>
      <c r="E53" s="641">
        <v>45</v>
      </c>
    </row>
    <row r="54" spans="1:5" ht="12.75">
      <c r="A54" s="684">
        <v>4</v>
      </c>
      <c r="B54" s="685" t="s">
        <v>235</v>
      </c>
      <c r="C54" s="686" t="s">
        <v>245</v>
      </c>
      <c r="D54" s="687"/>
      <c r="E54" s="641">
        <v>46</v>
      </c>
    </row>
    <row r="55" spans="1:5" ht="12.75">
      <c r="A55" s="688"/>
      <c r="B55" s="689" t="s">
        <v>237</v>
      </c>
      <c r="C55" s="690" t="s">
        <v>238</v>
      </c>
      <c r="D55" s="691" t="s">
        <v>410</v>
      </c>
      <c r="E55" s="641">
        <v>47</v>
      </c>
    </row>
    <row r="56" spans="1:5" ht="12.75">
      <c r="A56" s="688"/>
      <c r="B56" s="689" t="s">
        <v>239</v>
      </c>
      <c r="C56" s="690" t="s">
        <v>238</v>
      </c>
      <c r="D56" s="691" t="s">
        <v>240</v>
      </c>
      <c r="E56" s="641">
        <v>48</v>
      </c>
    </row>
    <row r="57" spans="1:5" ht="13.5" thickBot="1">
      <c r="A57" s="692"/>
      <c r="B57" s="693" t="s">
        <v>241</v>
      </c>
      <c r="C57" s="694" t="s">
        <v>668</v>
      </c>
      <c r="D57" s="695">
        <v>1</v>
      </c>
      <c r="E57" s="641">
        <v>49</v>
      </c>
    </row>
    <row r="58" spans="1:5" ht="26.25" customHeight="1">
      <c r="A58" s="684">
        <v>5</v>
      </c>
      <c r="B58" s="685" t="s">
        <v>235</v>
      </c>
      <c r="C58" s="696" t="s">
        <v>246</v>
      </c>
      <c r="D58" s="697"/>
      <c r="E58" s="641">
        <v>50</v>
      </c>
    </row>
    <row r="59" spans="1:5" ht="12.75">
      <c r="A59" s="688"/>
      <c r="B59" s="689" t="s">
        <v>237</v>
      </c>
      <c r="C59" s="690" t="s">
        <v>238</v>
      </c>
      <c r="D59" s="691" t="s">
        <v>247</v>
      </c>
      <c r="E59" s="641">
        <v>51</v>
      </c>
    </row>
    <row r="60" spans="1:5" ht="12.75">
      <c r="A60" s="688"/>
      <c r="B60" s="689" t="s">
        <v>239</v>
      </c>
      <c r="C60" s="690" t="s">
        <v>238</v>
      </c>
      <c r="D60" s="691" t="s">
        <v>240</v>
      </c>
      <c r="E60" s="641">
        <v>52</v>
      </c>
    </row>
    <row r="61" spans="1:5" ht="13.5" thickBot="1">
      <c r="A61" s="692"/>
      <c r="B61" s="693" t="s">
        <v>241</v>
      </c>
      <c r="C61" s="694" t="s">
        <v>668</v>
      </c>
      <c r="D61" s="695">
        <v>0.74</v>
      </c>
      <c r="E61" s="641">
        <v>53</v>
      </c>
    </row>
    <row r="62" spans="1:5" ht="64.5" customHeight="1">
      <c r="A62" s="684">
        <v>6</v>
      </c>
      <c r="B62" s="685" t="s">
        <v>235</v>
      </c>
      <c r="C62" s="696" t="s">
        <v>223</v>
      </c>
      <c r="D62" s="697"/>
      <c r="E62" s="641">
        <v>54</v>
      </c>
    </row>
    <row r="63" spans="1:5" ht="12.75">
      <c r="A63" s="688"/>
      <c r="B63" s="689" t="s">
        <v>237</v>
      </c>
      <c r="C63" s="690" t="s">
        <v>238</v>
      </c>
      <c r="D63" s="691" t="s">
        <v>249</v>
      </c>
      <c r="E63" s="641">
        <v>55</v>
      </c>
    </row>
    <row r="64" spans="1:5" ht="12.75">
      <c r="A64" s="688"/>
      <c r="B64" s="689" t="s">
        <v>239</v>
      </c>
      <c r="C64" s="690" t="s">
        <v>238</v>
      </c>
      <c r="D64" s="691" t="s">
        <v>240</v>
      </c>
      <c r="E64" s="641">
        <v>56</v>
      </c>
    </row>
    <row r="65" spans="1:5" ht="13.5" thickBot="1">
      <c r="A65" s="692"/>
      <c r="B65" s="693" t="s">
        <v>241</v>
      </c>
      <c r="C65" s="694" t="s">
        <v>668</v>
      </c>
      <c r="D65" s="695">
        <v>4.31</v>
      </c>
      <c r="E65" s="641">
        <v>57</v>
      </c>
    </row>
    <row r="66" spans="1:5" ht="54.75" customHeight="1">
      <c r="A66" s="684">
        <v>7</v>
      </c>
      <c r="B66" s="685" t="s">
        <v>235</v>
      </c>
      <c r="C66" s="696" t="s">
        <v>229</v>
      </c>
      <c r="D66" s="697"/>
      <c r="E66" s="641">
        <v>58</v>
      </c>
    </row>
    <row r="67" spans="1:5" ht="12.75">
      <c r="A67" s="688"/>
      <c r="B67" s="689" t="s">
        <v>237</v>
      </c>
      <c r="C67" s="690" t="s">
        <v>238</v>
      </c>
      <c r="D67" s="691" t="s">
        <v>404</v>
      </c>
      <c r="E67" s="641">
        <v>59</v>
      </c>
    </row>
    <row r="68" spans="1:5" ht="12.75">
      <c r="A68" s="688"/>
      <c r="B68" s="689" t="s">
        <v>239</v>
      </c>
      <c r="C68" s="690" t="s">
        <v>238</v>
      </c>
      <c r="D68" s="691" t="s">
        <v>240</v>
      </c>
      <c r="E68" s="641">
        <v>60</v>
      </c>
    </row>
    <row r="69" spans="1:5" ht="13.5" thickBot="1">
      <c r="A69" s="692"/>
      <c r="B69" s="693" t="s">
        <v>241</v>
      </c>
      <c r="C69" s="694" t="s">
        <v>668</v>
      </c>
      <c r="D69" s="695">
        <v>2.44</v>
      </c>
      <c r="E69" s="641">
        <v>61</v>
      </c>
    </row>
    <row r="70" spans="1:5" ht="27" customHeight="1">
      <c r="A70" s="684">
        <v>8</v>
      </c>
      <c r="B70" s="685" t="s">
        <v>235</v>
      </c>
      <c r="C70" s="696" t="s">
        <v>250</v>
      </c>
      <c r="D70" s="697"/>
      <c r="E70" s="641">
        <v>62</v>
      </c>
    </row>
    <row r="71" spans="1:5" ht="12.75">
      <c r="A71" s="688"/>
      <c r="B71" s="689" t="s">
        <v>237</v>
      </c>
      <c r="C71" s="698" t="s">
        <v>457</v>
      </c>
      <c r="D71" s="699"/>
      <c r="E71" s="641">
        <v>63</v>
      </c>
    </row>
    <row r="72" spans="1:5" ht="12.75">
      <c r="A72" s="688"/>
      <c r="B72" s="689" t="s">
        <v>239</v>
      </c>
      <c r="C72" s="700" t="s">
        <v>59</v>
      </c>
      <c r="D72" s="701"/>
      <c r="E72" s="641">
        <v>64</v>
      </c>
    </row>
    <row r="73" spans="1:5" ht="13.5" thickBot="1">
      <c r="A73" s="692"/>
      <c r="B73" s="693" t="s">
        <v>241</v>
      </c>
      <c r="C73" s="694" t="s">
        <v>668</v>
      </c>
      <c r="D73" s="695">
        <v>399636.53</v>
      </c>
      <c r="E73" s="641">
        <v>65</v>
      </c>
    </row>
    <row r="74" spans="1:5" ht="29.25" customHeight="1">
      <c r="A74" s="684">
        <v>9</v>
      </c>
      <c r="B74" s="685" t="s">
        <v>235</v>
      </c>
      <c r="C74" s="696" t="s">
        <v>412</v>
      </c>
      <c r="D74" s="697"/>
      <c r="E74" s="641">
        <v>66</v>
      </c>
    </row>
    <row r="75" spans="1:5" ht="12.75">
      <c r="A75" s="688"/>
      <c r="B75" s="689" t="s">
        <v>237</v>
      </c>
      <c r="C75" s="690" t="s">
        <v>238</v>
      </c>
      <c r="D75" s="691" t="s">
        <v>410</v>
      </c>
      <c r="E75" s="641">
        <v>67</v>
      </c>
    </row>
    <row r="76" spans="1:5" ht="12.75">
      <c r="A76" s="688"/>
      <c r="B76" s="689" t="s">
        <v>239</v>
      </c>
      <c r="C76" s="690" t="s">
        <v>238</v>
      </c>
      <c r="D76" s="691" t="s">
        <v>240</v>
      </c>
      <c r="E76" s="641">
        <v>68</v>
      </c>
    </row>
    <row r="77" spans="1:5" ht="13.5" thickBot="1">
      <c r="A77" s="692"/>
      <c r="B77" s="693" t="s">
        <v>241</v>
      </c>
      <c r="C77" s="694" t="s">
        <v>668</v>
      </c>
      <c r="D77" s="695">
        <v>0</v>
      </c>
      <c r="E77" s="641">
        <v>69</v>
      </c>
    </row>
    <row r="78" spans="1:5" ht="30" customHeight="1">
      <c r="A78" s="684">
        <v>10</v>
      </c>
      <c r="B78" s="685" t="s">
        <v>235</v>
      </c>
      <c r="C78" s="696" t="s">
        <v>60</v>
      </c>
      <c r="D78" s="697"/>
      <c r="E78" s="641">
        <v>70</v>
      </c>
    </row>
    <row r="79" spans="1:5" ht="12.75">
      <c r="A79" s="688"/>
      <c r="B79" s="689" t="s">
        <v>237</v>
      </c>
      <c r="C79" s="702" t="s">
        <v>404</v>
      </c>
      <c r="D79" s="703"/>
      <c r="E79" s="641">
        <v>71</v>
      </c>
    </row>
    <row r="80" spans="1:5" ht="12.75">
      <c r="A80" s="688"/>
      <c r="B80" s="689" t="s">
        <v>239</v>
      </c>
      <c r="C80" s="700" t="s">
        <v>61</v>
      </c>
      <c r="D80" s="701"/>
      <c r="E80" s="641">
        <v>72</v>
      </c>
    </row>
    <row r="81" spans="1:5" ht="13.5" thickBot="1">
      <c r="A81" s="692"/>
      <c r="B81" s="693" t="s">
        <v>241</v>
      </c>
      <c r="C81" s="694" t="s">
        <v>668</v>
      </c>
      <c r="D81" s="695">
        <v>5462.17</v>
      </c>
      <c r="E81" s="641">
        <v>73</v>
      </c>
    </row>
    <row r="82" spans="1:5" ht="25.5" customHeight="1">
      <c r="A82" s="684">
        <v>11</v>
      </c>
      <c r="B82" s="685" t="s">
        <v>235</v>
      </c>
      <c r="C82" s="696" t="s">
        <v>62</v>
      </c>
      <c r="D82" s="697"/>
      <c r="E82" s="641" t="s">
        <v>63</v>
      </c>
    </row>
    <row r="83" spans="1:5" ht="12.75">
      <c r="A83" s="688"/>
      <c r="B83" s="689" t="s">
        <v>237</v>
      </c>
      <c r="C83" s="702" t="s">
        <v>404</v>
      </c>
      <c r="D83" s="703"/>
      <c r="E83" s="641" t="s">
        <v>64</v>
      </c>
    </row>
    <row r="84" spans="1:5" ht="12.75">
      <c r="A84" s="688"/>
      <c r="B84" s="689" t="s">
        <v>239</v>
      </c>
      <c r="C84" s="700" t="s">
        <v>61</v>
      </c>
      <c r="D84" s="701"/>
      <c r="E84" s="641" t="s">
        <v>65</v>
      </c>
    </row>
    <row r="85" spans="1:5" ht="13.5" thickBot="1">
      <c r="A85" s="692"/>
      <c r="B85" s="693" t="s">
        <v>241</v>
      </c>
      <c r="C85" s="694" t="s">
        <v>668</v>
      </c>
      <c r="D85" s="695">
        <v>35110.43</v>
      </c>
      <c r="E85" s="641" t="s">
        <v>66</v>
      </c>
    </row>
    <row r="86" spans="1:5" ht="41.25" customHeight="1">
      <c r="A86" s="684">
        <v>12</v>
      </c>
      <c r="B86" s="685" t="s">
        <v>235</v>
      </c>
      <c r="C86" s="696" t="s">
        <v>414</v>
      </c>
      <c r="D86" s="697"/>
      <c r="E86" s="641">
        <v>74</v>
      </c>
    </row>
    <row r="87" spans="1:5" ht="12.75">
      <c r="A87" s="688"/>
      <c r="B87" s="689" t="s">
        <v>237</v>
      </c>
      <c r="C87" s="690" t="s">
        <v>238</v>
      </c>
      <c r="D87" s="691" t="s">
        <v>404</v>
      </c>
      <c r="E87" s="641">
        <v>75</v>
      </c>
    </row>
    <row r="88" spans="1:5" ht="12.75">
      <c r="A88" s="688"/>
      <c r="B88" s="689" t="s">
        <v>239</v>
      </c>
      <c r="C88" s="690" t="s">
        <v>238</v>
      </c>
      <c r="D88" s="691" t="s">
        <v>240</v>
      </c>
      <c r="E88" s="641">
        <v>76</v>
      </c>
    </row>
    <row r="89" spans="1:5" ht="13.5" thickBot="1">
      <c r="A89" s="692"/>
      <c r="B89" s="693" t="s">
        <v>241</v>
      </c>
      <c r="C89" s="694" t="s">
        <v>668</v>
      </c>
      <c r="D89" s="695">
        <v>0.16</v>
      </c>
      <c r="E89" s="641">
        <v>77</v>
      </c>
    </row>
    <row r="90" spans="1:5" s="709" customFormat="1" ht="12.75">
      <c r="A90" s="704" t="s">
        <v>251</v>
      </c>
      <c r="B90" s="705"/>
      <c r="C90" s="706"/>
      <c r="D90" s="707"/>
      <c r="E90" s="708">
        <v>78</v>
      </c>
    </row>
    <row r="91" spans="1:5" ht="12.75">
      <c r="A91" s="710">
        <v>27</v>
      </c>
      <c r="B91" s="711" t="s">
        <v>252</v>
      </c>
      <c r="C91" s="712" t="s">
        <v>582</v>
      </c>
      <c r="D91" s="713">
        <v>3</v>
      </c>
      <c r="E91" s="641">
        <v>79</v>
      </c>
    </row>
    <row r="92" spans="1:5" ht="12.75">
      <c r="A92" s="710">
        <v>28</v>
      </c>
      <c r="B92" s="711" t="s">
        <v>253</v>
      </c>
      <c r="C92" s="712" t="s">
        <v>582</v>
      </c>
      <c r="D92" s="713">
        <v>3</v>
      </c>
      <c r="E92" s="641">
        <v>80</v>
      </c>
    </row>
    <row r="93" spans="1:5" ht="12.75">
      <c r="A93" s="710">
        <v>29</v>
      </c>
      <c r="B93" s="711" t="s">
        <v>254</v>
      </c>
      <c r="C93" s="712" t="s">
        <v>582</v>
      </c>
      <c r="D93" s="713">
        <v>0</v>
      </c>
      <c r="E93" s="641">
        <v>81</v>
      </c>
    </row>
    <row r="94" spans="1:5" ht="13.5" thickBot="1">
      <c r="A94" s="710">
        <v>30</v>
      </c>
      <c r="B94" s="714" t="s">
        <v>255</v>
      </c>
      <c r="C94" s="715" t="s">
        <v>668</v>
      </c>
      <c r="D94" s="716">
        <v>0</v>
      </c>
      <c r="E94" s="641">
        <v>82</v>
      </c>
    </row>
    <row r="95" spans="1:5" s="709" customFormat="1" ht="17.25" customHeight="1">
      <c r="A95" s="717" t="s">
        <v>256</v>
      </c>
      <c r="B95" s="718"/>
      <c r="C95" s="718"/>
      <c r="D95" s="719"/>
      <c r="E95" s="708">
        <v>83</v>
      </c>
    </row>
    <row r="96" spans="1:5" ht="25.5">
      <c r="A96" s="720">
        <v>31</v>
      </c>
      <c r="B96" s="721" t="s">
        <v>257</v>
      </c>
      <c r="C96" s="722" t="s">
        <v>668</v>
      </c>
      <c r="D96" s="723">
        <v>560449.41</v>
      </c>
      <c r="E96" s="641">
        <v>84</v>
      </c>
    </row>
    <row r="97" spans="1:5" ht="12.75">
      <c r="A97" s="720">
        <v>32</v>
      </c>
      <c r="B97" s="722" t="s">
        <v>258</v>
      </c>
      <c r="C97" s="722" t="s">
        <v>668</v>
      </c>
      <c r="D97" s="723">
        <v>4124.69</v>
      </c>
      <c r="E97" s="641">
        <v>85</v>
      </c>
    </row>
    <row r="98" spans="1:5" ht="12.75">
      <c r="A98" s="720">
        <v>33</v>
      </c>
      <c r="B98" s="722" t="s">
        <v>259</v>
      </c>
      <c r="C98" s="722" t="s">
        <v>668</v>
      </c>
      <c r="D98" s="723">
        <v>564574.1</v>
      </c>
      <c r="E98" s="641">
        <v>86</v>
      </c>
    </row>
    <row r="99" spans="1:5" ht="12.75" customHeight="1">
      <c r="A99" s="720">
        <v>34</v>
      </c>
      <c r="B99" s="721" t="s">
        <v>260</v>
      </c>
      <c r="C99" s="722" t="s">
        <v>668</v>
      </c>
      <c r="D99" s="723">
        <v>564347.26</v>
      </c>
      <c r="E99" s="641">
        <v>87</v>
      </c>
    </row>
    <row r="100" spans="1:5" ht="12.75" customHeight="1">
      <c r="A100" s="720">
        <v>35</v>
      </c>
      <c r="B100" s="722" t="s">
        <v>261</v>
      </c>
      <c r="C100" s="722" t="s">
        <v>668</v>
      </c>
      <c r="D100" s="723">
        <v>7461.92</v>
      </c>
      <c r="E100" s="641">
        <v>88</v>
      </c>
    </row>
    <row r="101" spans="1:5" ht="13.5" thickBot="1">
      <c r="A101" s="724">
        <v>36</v>
      </c>
      <c r="B101" s="725" t="s">
        <v>262</v>
      </c>
      <c r="C101" s="725" t="s">
        <v>668</v>
      </c>
      <c r="D101" s="726">
        <v>571809.18</v>
      </c>
      <c r="E101" s="641">
        <v>89</v>
      </c>
    </row>
    <row r="102" spans="1:5" s="709" customFormat="1" ht="29.25" customHeight="1">
      <c r="A102" s="727" t="s">
        <v>263</v>
      </c>
      <c r="B102" s="728"/>
      <c r="C102" s="729"/>
      <c r="D102" s="730"/>
      <c r="E102" s="708">
        <v>90</v>
      </c>
    </row>
    <row r="103" spans="1:5" s="709" customFormat="1" ht="18.75">
      <c r="A103" s="731" t="s">
        <v>264</v>
      </c>
      <c r="B103" s="732" t="s">
        <v>663</v>
      </c>
      <c r="C103" s="733" t="s">
        <v>265</v>
      </c>
      <c r="D103" s="734"/>
      <c r="E103" s="708">
        <v>91</v>
      </c>
    </row>
    <row r="104" spans="1:5" s="709" customFormat="1" ht="15" customHeight="1">
      <c r="A104" s="731" t="s">
        <v>266</v>
      </c>
      <c r="B104" s="732" t="s">
        <v>30</v>
      </c>
      <c r="C104" s="661" t="s">
        <v>88</v>
      </c>
      <c r="D104" s="735" t="s">
        <v>501</v>
      </c>
      <c r="E104" s="708">
        <v>92</v>
      </c>
    </row>
    <row r="105" spans="1:5" ht="15" customHeight="1">
      <c r="A105" s="731" t="s">
        <v>267</v>
      </c>
      <c r="B105" s="736" t="s">
        <v>268</v>
      </c>
      <c r="C105" s="661" t="s">
        <v>269</v>
      </c>
      <c r="D105" s="663">
        <v>804.2</v>
      </c>
      <c r="E105" s="641">
        <v>93</v>
      </c>
    </row>
    <row r="106" spans="1:5" ht="15" customHeight="1">
      <c r="A106" s="731" t="s">
        <v>270</v>
      </c>
      <c r="B106" s="736" t="s">
        <v>469</v>
      </c>
      <c r="C106" s="661" t="s">
        <v>668</v>
      </c>
      <c r="D106" s="663">
        <v>386012.71</v>
      </c>
      <c r="E106" s="641">
        <v>94</v>
      </c>
    </row>
    <row r="107" spans="1:5" ht="15" customHeight="1">
      <c r="A107" s="731" t="s">
        <v>271</v>
      </c>
      <c r="B107" s="736" t="s">
        <v>272</v>
      </c>
      <c r="C107" s="661" t="s">
        <v>668</v>
      </c>
      <c r="D107" s="663">
        <v>1439745.53</v>
      </c>
      <c r="E107" s="641">
        <v>95</v>
      </c>
    </row>
    <row r="108" spans="1:5" ht="15" customHeight="1">
      <c r="A108" s="731" t="s">
        <v>273</v>
      </c>
      <c r="B108" s="736" t="s">
        <v>274</v>
      </c>
      <c r="C108" s="661" t="s">
        <v>668</v>
      </c>
      <c r="D108" s="663">
        <v>1447804.04</v>
      </c>
      <c r="E108" s="641">
        <v>96</v>
      </c>
    </row>
    <row r="109" spans="1:5" ht="15" customHeight="1">
      <c r="A109" s="731" t="s">
        <v>275</v>
      </c>
      <c r="B109" s="736" t="s">
        <v>216</v>
      </c>
      <c r="C109" s="661" t="s">
        <v>668</v>
      </c>
      <c r="D109" s="663">
        <v>377954.2</v>
      </c>
      <c r="E109" s="641">
        <v>97</v>
      </c>
    </row>
    <row r="110" spans="1:5" ht="15" customHeight="1">
      <c r="A110" s="731" t="s">
        <v>276</v>
      </c>
      <c r="B110" s="736" t="s">
        <v>277</v>
      </c>
      <c r="C110" s="661" t="s">
        <v>668</v>
      </c>
      <c r="D110" s="663">
        <v>1405298.27</v>
      </c>
      <c r="E110" s="641">
        <v>98</v>
      </c>
    </row>
    <row r="111" spans="1:5" ht="15" customHeight="1">
      <c r="A111" s="731" t="s">
        <v>279</v>
      </c>
      <c r="B111" s="736" t="s">
        <v>280</v>
      </c>
      <c r="C111" s="661" t="s">
        <v>668</v>
      </c>
      <c r="D111" s="663">
        <v>1548269.82</v>
      </c>
      <c r="E111" s="641">
        <v>99</v>
      </c>
    </row>
    <row r="112" spans="1:5" ht="15" customHeight="1">
      <c r="A112" s="731" t="s">
        <v>281</v>
      </c>
      <c r="B112" s="737" t="s">
        <v>282</v>
      </c>
      <c r="C112" s="661" t="s">
        <v>668</v>
      </c>
      <c r="D112" s="663">
        <v>203061.55</v>
      </c>
      <c r="E112" s="641">
        <v>100</v>
      </c>
    </row>
    <row r="113" spans="1:5" ht="15" customHeight="1" thickBot="1">
      <c r="A113" s="677" t="s">
        <v>283</v>
      </c>
      <c r="B113" s="738" t="s">
        <v>284</v>
      </c>
      <c r="C113" s="679" t="s">
        <v>668</v>
      </c>
      <c r="D113" s="680">
        <v>5345.29</v>
      </c>
      <c r="E113" s="641">
        <v>101</v>
      </c>
    </row>
    <row r="114" spans="1:5" s="709" customFormat="1" ht="18.75">
      <c r="A114" s="739" t="s">
        <v>285</v>
      </c>
      <c r="B114" s="740" t="s">
        <v>663</v>
      </c>
      <c r="C114" s="741" t="s">
        <v>938</v>
      </c>
      <c r="D114" s="742"/>
      <c r="E114" s="708">
        <v>102</v>
      </c>
    </row>
    <row r="115" spans="1:5" s="709" customFormat="1" ht="15" customHeight="1">
      <c r="A115" s="660" t="s">
        <v>286</v>
      </c>
      <c r="B115" s="662" t="s">
        <v>30</v>
      </c>
      <c r="C115" s="661" t="s">
        <v>88</v>
      </c>
      <c r="D115" s="735" t="s">
        <v>287</v>
      </c>
      <c r="E115" s="708">
        <v>103</v>
      </c>
    </row>
    <row r="116" spans="1:5" ht="15" customHeight="1">
      <c r="A116" s="660" t="s">
        <v>288</v>
      </c>
      <c r="B116" s="661" t="s">
        <v>268</v>
      </c>
      <c r="C116" s="661" t="s">
        <v>269</v>
      </c>
      <c r="D116" s="663">
        <v>7744</v>
      </c>
      <c r="E116" s="641">
        <v>104</v>
      </c>
    </row>
    <row r="117" spans="1:5" ht="15" customHeight="1">
      <c r="A117" s="660" t="s">
        <v>289</v>
      </c>
      <c r="B117" s="661" t="s">
        <v>469</v>
      </c>
      <c r="C117" s="661" t="s">
        <v>668</v>
      </c>
      <c r="D117" s="663">
        <v>76133.24</v>
      </c>
      <c r="E117" s="641">
        <v>105</v>
      </c>
    </row>
    <row r="118" spans="1:5" ht="15" customHeight="1">
      <c r="A118" s="660" t="s">
        <v>290</v>
      </c>
      <c r="B118" s="661" t="s">
        <v>272</v>
      </c>
      <c r="C118" s="661" t="s">
        <v>668</v>
      </c>
      <c r="D118" s="663">
        <v>237895.34</v>
      </c>
      <c r="E118" s="641">
        <v>106</v>
      </c>
    </row>
    <row r="119" spans="1:5" ht="15" customHeight="1">
      <c r="A119" s="660" t="s">
        <v>291</v>
      </c>
      <c r="B119" s="661" t="s">
        <v>274</v>
      </c>
      <c r="C119" s="661" t="s">
        <v>668</v>
      </c>
      <c r="D119" s="663">
        <v>221186.83</v>
      </c>
      <c r="E119" s="641">
        <v>107</v>
      </c>
    </row>
    <row r="120" spans="1:5" ht="15" customHeight="1">
      <c r="A120" s="660" t="s">
        <v>292</v>
      </c>
      <c r="B120" s="661" t="s">
        <v>216</v>
      </c>
      <c r="C120" s="661" t="s">
        <v>668</v>
      </c>
      <c r="D120" s="663">
        <v>92841.75</v>
      </c>
      <c r="E120" s="641">
        <v>108</v>
      </c>
    </row>
    <row r="121" spans="1:5" ht="15" customHeight="1">
      <c r="A121" s="660" t="s">
        <v>293</v>
      </c>
      <c r="B121" s="661" t="s">
        <v>277</v>
      </c>
      <c r="C121" s="661" t="s">
        <v>668</v>
      </c>
      <c r="D121" s="663">
        <v>252139.49</v>
      </c>
      <c r="E121" s="641">
        <v>109</v>
      </c>
    </row>
    <row r="122" spans="1:5" ht="15" customHeight="1">
      <c r="A122" s="660" t="s">
        <v>294</v>
      </c>
      <c r="B122" s="661" t="s">
        <v>280</v>
      </c>
      <c r="C122" s="661" t="s">
        <v>668</v>
      </c>
      <c r="D122" s="663">
        <v>268605.78</v>
      </c>
      <c r="E122" s="641">
        <v>110</v>
      </c>
    </row>
    <row r="123" spans="1:5" ht="15" customHeight="1">
      <c r="A123" s="660" t="s">
        <v>295</v>
      </c>
      <c r="B123" s="664" t="s">
        <v>282</v>
      </c>
      <c r="C123" s="661" t="s">
        <v>668</v>
      </c>
      <c r="D123" s="663">
        <v>25159.28</v>
      </c>
      <c r="E123" s="641">
        <v>111</v>
      </c>
    </row>
    <row r="124" spans="1:5" ht="26.25" thickBot="1">
      <c r="A124" s="743" t="s">
        <v>296</v>
      </c>
      <c r="B124" s="744" t="s">
        <v>284</v>
      </c>
      <c r="C124" s="679" t="s">
        <v>668</v>
      </c>
      <c r="D124" s="680">
        <v>0</v>
      </c>
      <c r="E124" s="641">
        <v>112</v>
      </c>
    </row>
    <row r="125" spans="1:5" s="709" customFormat="1" ht="18.75">
      <c r="A125" s="739" t="s">
        <v>297</v>
      </c>
      <c r="B125" s="740" t="s">
        <v>663</v>
      </c>
      <c r="C125" s="741" t="s">
        <v>904</v>
      </c>
      <c r="D125" s="742"/>
      <c r="E125" s="708">
        <v>113</v>
      </c>
    </row>
    <row r="126" spans="1:5" s="709" customFormat="1" ht="13.5">
      <c r="A126" s="660" t="s">
        <v>298</v>
      </c>
      <c r="B126" s="662" t="s">
        <v>30</v>
      </c>
      <c r="C126" s="661" t="s">
        <v>88</v>
      </c>
      <c r="D126" s="735" t="s">
        <v>287</v>
      </c>
      <c r="E126" s="708">
        <v>114</v>
      </c>
    </row>
    <row r="127" spans="1:5" ht="12.75">
      <c r="A127" s="660" t="s">
        <v>299</v>
      </c>
      <c r="B127" s="661" t="s">
        <v>268</v>
      </c>
      <c r="C127" s="661" t="s">
        <v>269</v>
      </c>
      <c r="D127" s="663">
        <v>7389</v>
      </c>
      <c r="E127" s="641">
        <v>115</v>
      </c>
    </row>
    <row r="128" spans="1:5" ht="12.75">
      <c r="A128" s="660" t="s">
        <v>300</v>
      </c>
      <c r="B128" s="661" t="s">
        <v>469</v>
      </c>
      <c r="C128" s="661" t="s">
        <v>668</v>
      </c>
      <c r="D128" s="663">
        <v>51049.59</v>
      </c>
      <c r="E128" s="641">
        <v>116</v>
      </c>
    </row>
    <row r="129" spans="1:5" ht="12.75" customHeight="1">
      <c r="A129" s="660" t="s">
        <v>301</v>
      </c>
      <c r="B129" s="661" t="s">
        <v>272</v>
      </c>
      <c r="C129" s="661" t="s">
        <v>668</v>
      </c>
      <c r="D129" s="663">
        <v>161767.42</v>
      </c>
      <c r="E129" s="641">
        <v>117</v>
      </c>
    </row>
    <row r="130" spans="1:5" ht="12.75" customHeight="1">
      <c r="A130" s="660" t="s">
        <v>302</v>
      </c>
      <c r="B130" s="661" t="s">
        <v>274</v>
      </c>
      <c r="C130" s="661" t="s">
        <v>668</v>
      </c>
      <c r="D130" s="663">
        <v>151998.13</v>
      </c>
      <c r="E130" s="641">
        <v>118</v>
      </c>
    </row>
    <row r="131" spans="1:5" ht="12.75" customHeight="1">
      <c r="A131" s="660" t="s">
        <v>303</v>
      </c>
      <c r="B131" s="661" t="s">
        <v>216</v>
      </c>
      <c r="C131" s="661" t="s">
        <v>668</v>
      </c>
      <c r="D131" s="663">
        <v>60818.88</v>
      </c>
      <c r="E131" s="641">
        <v>119</v>
      </c>
    </row>
    <row r="132" spans="1:5" ht="12.75" customHeight="1">
      <c r="A132" s="660" t="s">
        <v>304</v>
      </c>
      <c r="B132" s="661" t="s">
        <v>277</v>
      </c>
      <c r="C132" s="661" t="s">
        <v>668</v>
      </c>
      <c r="D132" s="663">
        <v>173931.1</v>
      </c>
      <c r="E132" s="641">
        <v>120</v>
      </c>
    </row>
    <row r="133" spans="1:5" ht="12.75" customHeight="1">
      <c r="A133" s="660" t="s">
        <v>305</v>
      </c>
      <c r="B133" s="661" t="s">
        <v>280</v>
      </c>
      <c r="C133" s="661" t="s">
        <v>668</v>
      </c>
      <c r="D133" s="663">
        <v>182212.83</v>
      </c>
      <c r="E133" s="641">
        <v>121</v>
      </c>
    </row>
    <row r="134" spans="1:5" ht="25.5">
      <c r="A134" s="660" t="s">
        <v>306</v>
      </c>
      <c r="B134" s="664" t="s">
        <v>282</v>
      </c>
      <c r="C134" s="661" t="s">
        <v>668</v>
      </c>
      <c r="D134" s="663">
        <v>16481.37</v>
      </c>
      <c r="E134" s="641">
        <v>122</v>
      </c>
    </row>
    <row r="135" spans="1:5" ht="26.25" customHeight="1" thickBot="1">
      <c r="A135" s="743" t="s">
        <v>307</v>
      </c>
      <c r="B135" s="744" t="s">
        <v>284</v>
      </c>
      <c r="C135" s="679" t="s">
        <v>668</v>
      </c>
      <c r="D135" s="680">
        <v>0</v>
      </c>
      <c r="E135" s="641">
        <v>123</v>
      </c>
    </row>
    <row r="136" spans="1:5" s="709" customFormat="1" ht="18.75">
      <c r="A136" s="739" t="s">
        <v>308</v>
      </c>
      <c r="B136" s="740" t="s">
        <v>663</v>
      </c>
      <c r="C136" s="745" t="s">
        <v>309</v>
      </c>
      <c r="D136" s="746"/>
      <c r="E136" s="708">
        <v>124</v>
      </c>
    </row>
    <row r="137" spans="1:5" s="709" customFormat="1" ht="13.5" customHeight="1">
      <c r="A137" s="660" t="s">
        <v>310</v>
      </c>
      <c r="B137" s="662" t="s">
        <v>30</v>
      </c>
      <c r="C137" s="661" t="s">
        <v>88</v>
      </c>
      <c r="D137" s="735" t="s">
        <v>510</v>
      </c>
      <c r="E137" s="708">
        <v>125</v>
      </c>
    </row>
    <row r="138" spans="1:5" ht="12.75">
      <c r="A138" s="660" t="s">
        <v>311</v>
      </c>
      <c r="B138" s="661" t="s">
        <v>268</v>
      </c>
      <c r="C138" s="661" t="s">
        <v>269</v>
      </c>
      <c r="D138" s="663">
        <v>72588.19642701525</v>
      </c>
      <c r="E138" s="641">
        <v>126</v>
      </c>
    </row>
    <row r="139" spans="1:5" ht="12.75">
      <c r="A139" s="660" t="s">
        <v>312</v>
      </c>
      <c r="B139" s="661" t="s">
        <v>469</v>
      </c>
      <c r="C139" s="661" t="s">
        <v>668</v>
      </c>
      <c r="D139" s="663">
        <v>47253.87</v>
      </c>
      <c r="E139" s="641">
        <v>127</v>
      </c>
    </row>
    <row r="140" spans="1:5" ht="12.75" customHeight="1">
      <c r="A140" s="660" t="s">
        <v>313</v>
      </c>
      <c r="B140" s="661" t="s">
        <v>272</v>
      </c>
      <c r="C140" s="661" t="s">
        <v>668</v>
      </c>
      <c r="D140" s="663">
        <v>293195.46</v>
      </c>
      <c r="E140" s="641">
        <v>128</v>
      </c>
    </row>
    <row r="141" spans="1:5" ht="12.75" customHeight="1">
      <c r="A141" s="660" t="s">
        <v>314</v>
      </c>
      <c r="B141" s="661" t="s">
        <v>274</v>
      </c>
      <c r="C141" s="661" t="s">
        <v>668</v>
      </c>
      <c r="D141" s="663">
        <v>307716.9</v>
      </c>
      <c r="E141" s="641">
        <v>129</v>
      </c>
    </row>
    <row r="142" spans="1:5" ht="12.75" customHeight="1">
      <c r="A142" s="660" t="s">
        <v>315</v>
      </c>
      <c r="B142" s="661" t="s">
        <v>216</v>
      </c>
      <c r="C142" s="661" t="s">
        <v>668</v>
      </c>
      <c r="D142" s="663">
        <v>32732.43</v>
      </c>
      <c r="E142" s="641">
        <v>130</v>
      </c>
    </row>
    <row r="143" spans="1:5" ht="12.75" customHeight="1">
      <c r="A143" s="660" t="s">
        <v>316</v>
      </c>
      <c r="B143" s="661" t="s">
        <v>277</v>
      </c>
      <c r="C143" s="661" t="s">
        <v>668</v>
      </c>
      <c r="D143" s="663">
        <v>300217.7</v>
      </c>
      <c r="E143" s="641">
        <v>131</v>
      </c>
    </row>
    <row r="144" spans="1:5" ht="12.75" customHeight="1">
      <c r="A144" s="660" t="s">
        <v>317</v>
      </c>
      <c r="B144" s="661" t="s">
        <v>280</v>
      </c>
      <c r="C144" s="661" t="s">
        <v>668</v>
      </c>
      <c r="D144" s="663">
        <v>251733.54</v>
      </c>
      <c r="E144" s="641">
        <v>132</v>
      </c>
    </row>
    <row r="145" spans="1:5" ht="25.5">
      <c r="A145" s="660" t="s">
        <v>318</v>
      </c>
      <c r="B145" s="664" t="s">
        <v>282</v>
      </c>
      <c r="C145" s="661" t="s">
        <v>668</v>
      </c>
      <c r="D145" s="663">
        <v>136627.88</v>
      </c>
      <c r="E145" s="641">
        <v>133</v>
      </c>
    </row>
    <row r="146" spans="1:5" ht="26.25" customHeight="1" thickBot="1">
      <c r="A146" s="743" t="s">
        <v>319</v>
      </c>
      <c r="B146" s="744" t="s">
        <v>284</v>
      </c>
      <c r="C146" s="679" t="s">
        <v>668</v>
      </c>
      <c r="D146" s="680">
        <v>8763.74</v>
      </c>
      <c r="E146" s="641">
        <v>134</v>
      </c>
    </row>
    <row r="147" spans="1:5" ht="12.75" customHeight="1">
      <c r="A147" s="747">
        <v>48</v>
      </c>
      <c r="B147" s="748" t="s">
        <v>252</v>
      </c>
      <c r="C147" s="748" t="s">
        <v>582</v>
      </c>
      <c r="D147" s="749">
        <v>6</v>
      </c>
      <c r="E147" s="641">
        <v>135</v>
      </c>
    </row>
    <row r="148" spans="1:5" ht="12.75" customHeight="1">
      <c r="A148" s="750">
        <v>49</v>
      </c>
      <c r="B148" s="712" t="s">
        <v>253</v>
      </c>
      <c r="C148" s="712" t="s">
        <v>582</v>
      </c>
      <c r="D148" s="713">
        <v>6</v>
      </c>
      <c r="E148" s="641">
        <v>136</v>
      </c>
    </row>
    <row r="149" spans="1:5" ht="12.75" customHeight="1">
      <c r="A149" s="750">
        <v>50</v>
      </c>
      <c r="B149" s="712" t="s">
        <v>254</v>
      </c>
      <c r="C149" s="712" t="s">
        <v>582</v>
      </c>
      <c r="D149" s="713">
        <v>0</v>
      </c>
      <c r="E149" s="641">
        <v>137</v>
      </c>
    </row>
    <row r="150" spans="1:5" ht="15" customHeight="1" thickBot="1">
      <c r="A150" s="751">
        <v>51</v>
      </c>
      <c r="B150" s="715" t="s">
        <v>255</v>
      </c>
      <c r="C150" s="715" t="s">
        <v>668</v>
      </c>
      <c r="D150" s="716">
        <v>0</v>
      </c>
      <c r="E150" s="641">
        <v>138</v>
      </c>
    </row>
    <row r="151" spans="1:5" s="709" customFormat="1" ht="12.75" customHeight="1">
      <c r="A151" s="752" t="s">
        <v>320</v>
      </c>
      <c r="B151" s="753"/>
      <c r="C151" s="753"/>
      <c r="D151" s="754"/>
      <c r="E151" s="708">
        <v>139</v>
      </c>
    </row>
    <row r="152" spans="1:5" ht="15" customHeight="1">
      <c r="A152" s="755">
        <v>52</v>
      </c>
      <c r="B152" s="756" t="s">
        <v>321</v>
      </c>
      <c r="C152" s="757" t="s">
        <v>582</v>
      </c>
      <c r="D152" s="758">
        <v>23</v>
      </c>
      <c r="E152" s="641">
        <v>140</v>
      </c>
    </row>
    <row r="153" spans="1:5" ht="15">
      <c r="A153" s="755">
        <v>53</v>
      </c>
      <c r="B153" s="756" t="s">
        <v>322</v>
      </c>
      <c r="C153" s="757" t="s">
        <v>582</v>
      </c>
      <c r="D153" s="758">
        <v>3</v>
      </c>
      <c r="E153" s="641">
        <v>141</v>
      </c>
    </row>
    <row r="154" spans="1:5" ht="27" customHeight="1" thickBot="1">
      <c r="A154" s="759">
        <v>54</v>
      </c>
      <c r="B154" s="760" t="s">
        <v>323</v>
      </c>
      <c r="C154" s="761" t="s">
        <v>668</v>
      </c>
      <c r="D154" s="762">
        <v>120868.98</v>
      </c>
      <c r="E154" s="641">
        <v>142</v>
      </c>
    </row>
  </sheetData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B37:D37"/>
    <mergeCell ref="B39:D39"/>
    <mergeCell ref="C58:D58"/>
    <mergeCell ref="A41:D41"/>
    <mergeCell ref="C78:D78"/>
    <mergeCell ref="C86:D86"/>
    <mergeCell ref="C66:D66"/>
    <mergeCell ref="C70:D70"/>
    <mergeCell ref="C71:D71"/>
    <mergeCell ref="C74:D74"/>
    <mergeCell ref="C72:D72"/>
    <mergeCell ref="C79:D79"/>
    <mergeCell ref="C84:D84"/>
    <mergeCell ref="C80:D80"/>
    <mergeCell ref="C82:D82"/>
    <mergeCell ref="C83:D83"/>
    <mergeCell ref="C62:D6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G292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7.00390625" style="4" customWidth="1"/>
    <col min="2" max="2" width="104.140625" style="419" customWidth="1"/>
    <col min="3" max="3" width="16.28125" style="419" customWidth="1"/>
    <col min="4" max="4" width="10.28125" style="420" customWidth="1"/>
    <col min="5" max="5" width="13.57421875" style="420" customWidth="1"/>
    <col min="6" max="6" width="16.57421875" style="420" customWidth="1"/>
    <col min="7" max="7" width="12.8515625" style="420" customWidth="1"/>
    <col min="8" max="16384" width="9.140625" style="409" customWidth="1"/>
  </cols>
  <sheetData>
    <row r="1" spans="2:5" s="5" customFormat="1" ht="35.25" customHeight="1">
      <c r="B1" s="404" t="s">
        <v>199</v>
      </c>
      <c r="C1" s="405"/>
      <c r="D1" s="405"/>
      <c r="E1" s="22"/>
    </row>
    <row r="2" spans="1:7" s="408" customFormat="1" ht="51">
      <c r="A2" s="406" t="s">
        <v>946</v>
      </c>
      <c r="B2" s="406" t="s">
        <v>482</v>
      </c>
      <c r="C2" s="406" t="s">
        <v>949</v>
      </c>
      <c r="D2" s="407" t="s">
        <v>950</v>
      </c>
      <c r="E2" s="407" t="s">
        <v>951</v>
      </c>
      <c r="F2" s="407" t="s">
        <v>952</v>
      </c>
      <c r="G2" s="407" t="s">
        <v>200</v>
      </c>
    </row>
    <row r="3" spans="1:7" ht="54.75" customHeight="1">
      <c r="A3" s="453" t="s">
        <v>483</v>
      </c>
      <c r="B3" s="454"/>
      <c r="C3" s="455"/>
      <c r="D3" s="443">
        <v>0.74</v>
      </c>
      <c r="E3" s="446" t="s">
        <v>202</v>
      </c>
      <c r="F3" s="437" t="s">
        <v>25</v>
      </c>
      <c r="G3" s="437" t="s">
        <v>201</v>
      </c>
    </row>
    <row r="4" spans="1:7" ht="102">
      <c r="A4" s="410" t="s">
        <v>992</v>
      </c>
      <c r="B4" s="411" t="s">
        <v>484</v>
      </c>
      <c r="C4" s="411" t="s">
        <v>995</v>
      </c>
      <c r="D4" s="444"/>
      <c r="E4" s="447"/>
      <c r="F4" s="438"/>
      <c r="G4" s="438"/>
    </row>
    <row r="5" spans="1:7" ht="89.25">
      <c r="A5" s="410" t="s">
        <v>996</v>
      </c>
      <c r="B5" s="411" t="s">
        <v>485</v>
      </c>
      <c r="C5" s="411" t="s">
        <v>995</v>
      </c>
      <c r="D5" s="444"/>
      <c r="E5" s="447"/>
      <c r="F5" s="438"/>
      <c r="G5" s="438"/>
    </row>
    <row r="6" spans="1:7" ht="114.75">
      <c r="A6" s="410" t="s">
        <v>68</v>
      </c>
      <c r="B6" s="412" t="s">
        <v>486</v>
      </c>
      <c r="C6" s="411" t="s">
        <v>995</v>
      </c>
      <c r="D6" s="444"/>
      <c r="E6" s="447"/>
      <c r="F6" s="438"/>
      <c r="G6" s="438"/>
    </row>
    <row r="7" spans="1:7" ht="165.75">
      <c r="A7" s="410" t="s">
        <v>71</v>
      </c>
      <c r="B7" s="411" t="s">
        <v>205</v>
      </c>
      <c r="C7" s="411" t="s">
        <v>995</v>
      </c>
      <c r="D7" s="444"/>
      <c r="E7" s="447"/>
      <c r="F7" s="438"/>
      <c r="G7" s="438"/>
    </row>
    <row r="8" spans="1:7" ht="114.75">
      <c r="A8" s="410" t="s">
        <v>74</v>
      </c>
      <c r="B8" s="411" t="s">
        <v>206</v>
      </c>
      <c r="C8" s="411" t="s">
        <v>995</v>
      </c>
      <c r="D8" s="444"/>
      <c r="E8" s="447"/>
      <c r="F8" s="438"/>
      <c r="G8" s="438"/>
    </row>
    <row r="9" spans="1:7" ht="127.5">
      <c r="A9" s="449" t="s">
        <v>77</v>
      </c>
      <c r="B9" s="411" t="s">
        <v>207</v>
      </c>
      <c r="C9" s="411" t="s">
        <v>995</v>
      </c>
      <c r="D9" s="444"/>
      <c r="E9" s="447"/>
      <c r="F9" s="438"/>
      <c r="G9" s="438"/>
    </row>
    <row r="10" spans="1:7" ht="114.75">
      <c r="A10" s="449"/>
      <c r="B10" s="411" t="s">
        <v>208</v>
      </c>
      <c r="C10" s="411" t="s">
        <v>457</v>
      </c>
      <c r="D10" s="444"/>
      <c r="E10" s="447"/>
      <c r="F10" s="438"/>
      <c r="G10" s="438"/>
    </row>
    <row r="11" spans="1:7" ht="102">
      <c r="A11" s="410" t="s">
        <v>458</v>
      </c>
      <c r="B11" s="411" t="s">
        <v>209</v>
      </c>
      <c r="C11" s="411" t="s">
        <v>995</v>
      </c>
      <c r="D11" s="444"/>
      <c r="E11" s="447"/>
      <c r="F11" s="438"/>
      <c r="G11" s="438"/>
    </row>
    <row r="12" spans="1:7" ht="127.5">
      <c r="A12" s="410" t="s">
        <v>325</v>
      </c>
      <c r="B12" s="411" t="s">
        <v>210</v>
      </c>
      <c r="C12" s="411" t="s">
        <v>995</v>
      </c>
      <c r="D12" s="444"/>
      <c r="E12" s="447"/>
      <c r="F12" s="438"/>
      <c r="G12" s="438"/>
    </row>
    <row r="13" spans="1:7" ht="63.75">
      <c r="A13" s="410" t="s">
        <v>328</v>
      </c>
      <c r="B13" s="411" t="s">
        <v>211</v>
      </c>
      <c r="C13" s="411" t="s">
        <v>995</v>
      </c>
      <c r="D13" s="444"/>
      <c r="E13" s="447"/>
      <c r="F13" s="438"/>
      <c r="G13" s="438"/>
    </row>
    <row r="14" spans="1:7" ht="51">
      <c r="A14" s="410" t="s">
        <v>331</v>
      </c>
      <c r="B14" s="411" t="s">
        <v>212</v>
      </c>
      <c r="C14" s="411" t="s">
        <v>995</v>
      </c>
      <c r="D14" s="444"/>
      <c r="E14" s="447"/>
      <c r="F14" s="438"/>
      <c r="G14" s="438"/>
    </row>
    <row r="15" spans="1:7" ht="25.5">
      <c r="A15" s="410" t="s">
        <v>334</v>
      </c>
      <c r="B15" s="411" t="s">
        <v>213</v>
      </c>
      <c r="C15" s="411" t="s">
        <v>995</v>
      </c>
      <c r="D15" s="444"/>
      <c r="E15" s="447"/>
      <c r="F15" s="438"/>
      <c r="G15" s="438"/>
    </row>
    <row r="16" spans="1:7" ht="51">
      <c r="A16" s="410" t="s">
        <v>337</v>
      </c>
      <c r="B16" s="411" t="s">
        <v>614</v>
      </c>
      <c r="C16" s="411" t="s">
        <v>995</v>
      </c>
      <c r="D16" s="445"/>
      <c r="E16" s="448"/>
      <c r="F16" s="439"/>
      <c r="G16" s="439"/>
    </row>
    <row r="17" spans="1:7" ht="39" customHeight="1">
      <c r="A17" s="453" t="s">
        <v>340</v>
      </c>
      <c r="B17" s="454"/>
      <c r="C17" s="454"/>
      <c r="D17" s="443">
        <v>4.31</v>
      </c>
      <c r="E17" s="446" t="s">
        <v>202</v>
      </c>
      <c r="F17" s="437" t="s">
        <v>25</v>
      </c>
      <c r="G17" s="437" t="s">
        <v>201</v>
      </c>
    </row>
    <row r="18" spans="1:7" ht="153">
      <c r="A18" s="410" t="s">
        <v>341</v>
      </c>
      <c r="B18" s="411" t="s">
        <v>615</v>
      </c>
      <c r="C18" s="411" t="s">
        <v>995</v>
      </c>
      <c r="D18" s="444"/>
      <c r="E18" s="447"/>
      <c r="F18" s="438"/>
      <c r="G18" s="438"/>
    </row>
    <row r="19" spans="1:7" ht="38.25">
      <c r="A19" s="449" t="s">
        <v>344</v>
      </c>
      <c r="B19" s="411" t="s">
        <v>616</v>
      </c>
      <c r="C19" s="411" t="s">
        <v>347</v>
      </c>
      <c r="D19" s="444"/>
      <c r="E19" s="447"/>
      <c r="F19" s="438"/>
      <c r="G19" s="438"/>
    </row>
    <row r="20" spans="1:7" ht="25.5">
      <c r="A20" s="449"/>
      <c r="B20" s="411" t="s">
        <v>348</v>
      </c>
      <c r="C20" s="413" t="s">
        <v>349</v>
      </c>
      <c r="D20" s="444"/>
      <c r="E20" s="447"/>
      <c r="F20" s="438"/>
      <c r="G20" s="438"/>
    </row>
    <row r="21" spans="1:7" ht="15.75">
      <c r="A21" s="449"/>
      <c r="B21" s="411" t="s">
        <v>617</v>
      </c>
      <c r="C21" s="411" t="s">
        <v>351</v>
      </c>
      <c r="D21" s="444"/>
      <c r="E21" s="447"/>
      <c r="F21" s="438"/>
      <c r="G21" s="438"/>
    </row>
    <row r="22" spans="1:7" ht="15.75">
      <c r="A22" s="449"/>
      <c r="B22" s="411" t="s">
        <v>618</v>
      </c>
      <c r="C22" s="411" t="s">
        <v>351</v>
      </c>
      <c r="D22" s="444"/>
      <c r="E22" s="447"/>
      <c r="F22" s="438"/>
      <c r="G22" s="438"/>
    </row>
    <row r="23" spans="1:7" ht="38.25">
      <c r="A23" s="449"/>
      <c r="B23" s="411" t="s">
        <v>619</v>
      </c>
      <c r="C23" s="411" t="s">
        <v>351</v>
      </c>
      <c r="D23" s="444"/>
      <c r="E23" s="447"/>
      <c r="F23" s="438"/>
      <c r="G23" s="438"/>
    </row>
    <row r="24" spans="1:7" ht="63.75">
      <c r="A24" s="449" t="s">
        <v>354</v>
      </c>
      <c r="B24" s="411" t="s">
        <v>620</v>
      </c>
      <c r="C24" s="411" t="s">
        <v>349</v>
      </c>
      <c r="D24" s="444"/>
      <c r="E24" s="447"/>
      <c r="F24" s="438"/>
      <c r="G24" s="438"/>
    </row>
    <row r="25" spans="1:7" ht="25.5">
      <c r="A25" s="449"/>
      <c r="B25" s="411" t="s">
        <v>357</v>
      </c>
      <c r="C25" s="413" t="s">
        <v>358</v>
      </c>
      <c r="D25" s="444"/>
      <c r="E25" s="447"/>
      <c r="F25" s="438"/>
      <c r="G25" s="438"/>
    </row>
    <row r="26" spans="1:7" ht="25.5">
      <c r="A26" s="449"/>
      <c r="B26" s="411" t="s">
        <v>359</v>
      </c>
      <c r="C26" s="411" t="s">
        <v>358</v>
      </c>
      <c r="D26" s="444"/>
      <c r="E26" s="447"/>
      <c r="F26" s="438"/>
      <c r="G26" s="438"/>
    </row>
    <row r="27" spans="1:7" ht="25.5">
      <c r="A27" s="449"/>
      <c r="B27" s="411" t="s">
        <v>360</v>
      </c>
      <c r="C27" s="411" t="s">
        <v>349</v>
      </c>
      <c r="D27" s="444"/>
      <c r="E27" s="447"/>
      <c r="F27" s="438"/>
      <c r="G27" s="438"/>
    </row>
    <row r="28" spans="1:7" ht="25.5">
      <c r="A28" s="449"/>
      <c r="B28" s="411" t="s">
        <v>621</v>
      </c>
      <c r="C28" s="411" t="s">
        <v>457</v>
      </c>
      <c r="D28" s="444"/>
      <c r="E28" s="447"/>
      <c r="F28" s="438"/>
      <c r="G28" s="438"/>
    </row>
    <row r="29" spans="1:7" ht="25.5">
      <c r="A29" s="449"/>
      <c r="B29" s="411" t="s">
        <v>362</v>
      </c>
      <c r="C29" s="411" t="s">
        <v>351</v>
      </c>
      <c r="D29" s="444"/>
      <c r="E29" s="447"/>
      <c r="F29" s="438"/>
      <c r="G29" s="438"/>
    </row>
    <row r="30" spans="1:7" ht="15.75">
      <c r="A30" s="449"/>
      <c r="B30" s="411" t="s">
        <v>363</v>
      </c>
      <c r="C30" s="411" t="s">
        <v>351</v>
      </c>
      <c r="D30" s="444"/>
      <c r="E30" s="447"/>
      <c r="F30" s="438"/>
      <c r="G30" s="438"/>
    </row>
    <row r="31" spans="1:7" ht="15.75">
      <c r="A31" s="449"/>
      <c r="B31" s="411" t="s">
        <v>364</v>
      </c>
      <c r="C31" s="411" t="s">
        <v>351</v>
      </c>
      <c r="D31" s="444"/>
      <c r="E31" s="447"/>
      <c r="F31" s="438"/>
      <c r="G31" s="438"/>
    </row>
    <row r="32" spans="1:7" ht="38.25">
      <c r="A32" s="449" t="s">
        <v>365</v>
      </c>
      <c r="B32" s="411" t="s">
        <v>622</v>
      </c>
      <c r="C32" s="411" t="s">
        <v>368</v>
      </c>
      <c r="D32" s="444"/>
      <c r="E32" s="447"/>
      <c r="F32" s="438"/>
      <c r="G32" s="438"/>
    </row>
    <row r="33" spans="1:7" ht="15.75">
      <c r="A33" s="449"/>
      <c r="B33" s="411" t="s">
        <v>369</v>
      </c>
      <c r="C33" s="411" t="s">
        <v>995</v>
      </c>
      <c r="D33" s="444"/>
      <c r="E33" s="447"/>
      <c r="F33" s="438"/>
      <c r="G33" s="438"/>
    </row>
    <row r="34" spans="1:7" ht="38.25">
      <c r="A34" s="449"/>
      <c r="B34" s="411" t="s">
        <v>623</v>
      </c>
      <c r="C34" s="411" t="s">
        <v>995</v>
      </c>
      <c r="D34" s="444"/>
      <c r="E34" s="447"/>
      <c r="F34" s="438"/>
      <c r="G34" s="438"/>
    </row>
    <row r="35" spans="1:7" ht="15.75">
      <c r="A35" s="449"/>
      <c r="B35" s="411" t="s">
        <v>624</v>
      </c>
      <c r="C35" s="411" t="s">
        <v>995</v>
      </c>
      <c r="D35" s="444"/>
      <c r="E35" s="447"/>
      <c r="F35" s="438"/>
      <c r="G35" s="438"/>
    </row>
    <row r="36" spans="1:7" ht="25.5">
      <c r="A36" s="449" t="s">
        <v>372</v>
      </c>
      <c r="B36" s="411" t="s">
        <v>625</v>
      </c>
      <c r="C36" s="411" t="s">
        <v>368</v>
      </c>
      <c r="D36" s="444"/>
      <c r="E36" s="447"/>
      <c r="F36" s="438"/>
      <c r="G36" s="438"/>
    </row>
    <row r="37" spans="1:7" ht="15.75">
      <c r="A37" s="449"/>
      <c r="B37" s="411" t="s">
        <v>375</v>
      </c>
      <c r="C37" s="411" t="s">
        <v>368</v>
      </c>
      <c r="D37" s="444"/>
      <c r="E37" s="447"/>
      <c r="F37" s="438"/>
      <c r="G37" s="438"/>
    </row>
    <row r="38" spans="1:7" ht="76.5">
      <c r="A38" s="410" t="s">
        <v>626</v>
      </c>
      <c r="B38" s="411" t="s">
        <v>627</v>
      </c>
      <c r="C38" s="411" t="s">
        <v>410</v>
      </c>
      <c r="D38" s="445"/>
      <c r="E38" s="448"/>
      <c r="F38" s="439"/>
      <c r="G38" s="439"/>
    </row>
    <row r="39" spans="1:7" ht="15.75">
      <c r="A39" s="442" t="s">
        <v>376</v>
      </c>
      <c r="B39" s="442"/>
      <c r="C39" s="442"/>
      <c r="D39" s="443">
        <v>8.52</v>
      </c>
      <c r="E39" s="446" t="s">
        <v>202</v>
      </c>
      <c r="F39" s="437" t="s">
        <v>25</v>
      </c>
      <c r="G39" s="437" t="s">
        <v>201</v>
      </c>
    </row>
    <row r="40" spans="1:7" ht="25.5">
      <c r="A40" s="449" t="s">
        <v>377</v>
      </c>
      <c r="B40" s="411" t="s">
        <v>628</v>
      </c>
      <c r="C40" s="411" t="s">
        <v>629</v>
      </c>
      <c r="D40" s="444"/>
      <c r="E40" s="447"/>
      <c r="F40" s="438"/>
      <c r="G40" s="438"/>
    </row>
    <row r="41" spans="1:7" ht="15.75">
      <c r="A41" s="449"/>
      <c r="B41" s="411" t="s">
        <v>380</v>
      </c>
      <c r="C41" s="411" t="s">
        <v>347</v>
      </c>
      <c r="D41" s="444"/>
      <c r="E41" s="447"/>
      <c r="F41" s="438"/>
      <c r="G41" s="438"/>
    </row>
    <row r="42" spans="1:7" ht="25.5">
      <c r="A42" s="449"/>
      <c r="B42" s="411" t="s">
        <v>630</v>
      </c>
      <c r="C42" s="411" t="s">
        <v>351</v>
      </c>
      <c r="D42" s="444"/>
      <c r="E42" s="447"/>
      <c r="F42" s="438"/>
      <c r="G42" s="438"/>
    </row>
    <row r="43" spans="1:7" ht="15.75">
      <c r="A43" s="449"/>
      <c r="B43" s="411" t="s">
        <v>382</v>
      </c>
      <c r="C43" s="411" t="s">
        <v>351</v>
      </c>
      <c r="D43" s="444"/>
      <c r="E43" s="447"/>
      <c r="F43" s="438"/>
      <c r="G43" s="438"/>
    </row>
    <row r="44" spans="1:7" ht="15.75">
      <c r="A44" s="449"/>
      <c r="B44" s="411" t="s">
        <v>383</v>
      </c>
      <c r="C44" s="411" t="s">
        <v>384</v>
      </c>
      <c r="D44" s="444"/>
      <c r="E44" s="447"/>
      <c r="F44" s="438"/>
      <c r="G44" s="438"/>
    </row>
    <row r="45" spans="1:7" ht="15.75">
      <c r="A45" s="449"/>
      <c r="B45" s="411" t="s">
        <v>385</v>
      </c>
      <c r="C45" s="411" t="s">
        <v>631</v>
      </c>
      <c r="D45" s="444"/>
      <c r="E45" s="447"/>
      <c r="F45" s="438"/>
      <c r="G45" s="438"/>
    </row>
    <row r="46" spans="1:7" ht="38.25">
      <c r="A46" s="449" t="s">
        <v>387</v>
      </c>
      <c r="B46" s="411" t="s">
        <v>632</v>
      </c>
      <c r="C46" s="412" t="s">
        <v>457</v>
      </c>
      <c r="D46" s="444"/>
      <c r="E46" s="447"/>
      <c r="F46" s="438"/>
      <c r="G46" s="438"/>
    </row>
    <row r="47" spans="1:7" ht="25.5">
      <c r="A47" s="449"/>
      <c r="B47" s="411" t="s">
        <v>390</v>
      </c>
      <c r="C47" s="411" t="s">
        <v>457</v>
      </c>
      <c r="D47" s="444"/>
      <c r="E47" s="447"/>
      <c r="F47" s="438"/>
      <c r="G47" s="438"/>
    </row>
    <row r="48" spans="1:7" ht="15.75">
      <c r="A48" s="449"/>
      <c r="B48" s="411" t="s">
        <v>391</v>
      </c>
      <c r="C48" s="411" t="s">
        <v>392</v>
      </c>
      <c r="D48" s="444"/>
      <c r="E48" s="447"/>
      <c r="F48" s="438"/>
      <c r="G48" s="438"/>
    </row>
    <row r="49" spans="1:7" ht="15.75">
      <c r="A49" s="449"/>
      <c r="B49" s="411" t="s">
        <v>393</v>
      </c>
      <c r="C49" s="411" t="s">
        <v>392</v>
      </c>
      <c r="D49" s="444"/>
      <c r="E49" s="447"/>
      <c r="F49" s="438"/>
      <c r="G49" s="438"/>
    </row>
    <row r="50" spans="1:7" ht="25.5">
      <c r="A50" s="452" t="s">
        <v>394</v>
      </c>
      <c r="B50" s="411" t="s">
        <v>633</v>
      </c>
      <c r="C50" s="411" t="s">
        <v>396</v>
      </c>
      <c r="D50" s="444"/>
      <c r="E50" s="447"/>
      <c r="F50" s="438"/>
      <c r="G50" s="438"/>
    </row>
    <row r="51" spans="1:7" ht="15.75">
      <c r="A51" s="452"/>
      <c r="B51" s="411" t="s">
        <v>397</v>
      </c>
      <c r="C51" s="411" t="s">
        <v>392</v>
      </c>
      <c r="D51" s="444"/>
      <c r="E51" s="447"/>
      <c r="F51" s="438"/>
      <c r="G51" s="438"/>
    </row>
    <row r="52" spans="1:7" ht="15.75">
      <c r="A52" s="452"/>
      <c r="B52" s="411" t="s">
        <v>398</v>
      </c>
      <c r="C52" s="411" t="s">
        <v>399</v>
      </c>
      <c r="D52" s="444"/>
      <c r="E52" s="447"/>
      <c r="F52" s="438"/>
      <c r="G52" s="438"/>
    </row>
    <row r="53" spans="1:7" ht="15.75">
      <c r="A53" s="452"/>
      <c r="B53" s="411" t="s">
        <v>393</v>
      </c>
      <c r="C53" s="411" t="s">
        <v>400</v>
      </c>
      <c r="D53" s="444"/>
      <c r="E53" s="447"/>
      <c r="F53" s="438"/>
      <c r="G53" s="438"/>
    </row>
    <row r="54" spans="1:7" ht="25.5">
      <c r="A54" s="452" t="s">
        <v>401</v>
      </c>
      <c r="B54" s="411" t="s">
        <v>634</v>
      </c>
      <c r="C54" s="411" t="s">
        <v>404</v>
      </c>
      <c r="D54" s="444"/>
      <c r="E54" s="447"/>
      <c r="F54" s="438"/>
      <c r="G54" s="438"/>
    </row>
    <row r="55" spans="1:7" ht="15.75">
      <c r="A55" s="452"/>
      <c r="B55" s="411" t="s">
        <v>405</v>
      </c>
      <c r="C55" s="411" t="s">
        <v>349</v>
      </c>
      <c r="D55" s="444"/>
      <c r="E55" s="447"/>
      <c r="F55" s="438"/>
      <c r="G55" s="438"/>
    </row>
    <row r="56" spans="1:7" ht="15.75">
      <c r="A56" s="452"/>
      <c r="B56" s="411" t="s">
        <v>406</v>
      </c>
      <c r="C56" s="411" t="s">
        <v>404</v>
      </c>
      <c r="D56" s="444"/>
      <c r="E56" s="447"/>
      <c r="F56" s="438"/>
      <c r="G56" s="438"/>
    </row>
    <row r="57" spans="1:7" ht="38.25">
      <c r="A57" s="410" t="s">
        <v>407</v>
      </c>
      <c r="B57" s="411" t="s">
        <v>635</v>
      </c>
      <c r="C57" s="411" t="s">
        <v>410</v>
      </c>
      <c r="D57" s="444"/>
      <c r="E57" s="447"/>
      <c r="F57" s="438"/>
      <c r="G57" s="438"/>
    </row>
    <row r="58" spans="1:7" ht="51">
      <c r="A58" s="410" t="s">
        <v>411</v>
      </c>
      <c r="B58" s="411" t="s">
        <v>636</v>
      </c>
      <c r="C58" s="411" t="s">
        <v>410</v>
      </c>
      <c r="D58" s="445"/>
      <c r="E58" s="448"/>
      <c r="F58" s="439"/>
      <c r="G58" s="439"/>
    </row>
    <row r="59" spans="1:7" ht="15.75">
      <c r="A59" s="442" t="s">
        <v>417</v>
      </c>
      <c r="B59" s="442"/>
      <c r="C59" s="442"/>
      <c r="D59" s="443">
        <v>2.44</v>
      </c>
      <c r="E59" s="446" t="s">
        <v>202</v>
      </c>
      <c r="F59" s="437" t="s">
        <v>25</v>
      </c>
      <c r="G59" s="437" t="s">
        <v>201</v>
      </c>
    </row>
    <row r="60" spans="1:7" ht="25.5" customHeight="1">
      <c r="A60" s="449" t="s">
        <v>418</v>
      </c>
      <c r="B60" s="411" t="s">
        <v>637</v>
      </c>
      <c r="C60" s="450" t="s">
        <v>421</v>
      </c>
      <c r="D60" s="444"/>
      <c r="E60" s="447"/>
      <c r="F60" s="438"/>
      <c r="G60" s="438"/>
    </row>
    <row r="61" spans="1:7" ht="38.25">
      <c r="A61" s="449"/>
      <c r="B61" s="411" t="s">
        <v>638</v>
      </c>
      <c r="C61" s="451"/>
      <c r="D61" s="444"/>
      <c r="E61" s="447"/>
      <c r="F61" s="438"/>
      <c r="G61" s="438"/>
    </row>
    <row r="62" spans="1:7" ht="63.75">
      <c r="A62" s="449" t="s">
        <v>423</v>
      </c>
      <c r="B62" s="411" t="s">
        <v>639</v>
      </c>
      <c r="C62" s="451"/>
      <c r="D62" s="444"/>
      <c r="E62" s="447"/>
      <c r="F62" s="438"/>
      <c r="G62" s="438"/>
    </row>
    <row r="63" spans="1:7" ht="15.75">
      <c r="A63" s="449"/>
      <c r="B63" s="411" t="s">
        <v>426</v>
      </c>
      <c r="C63" s="451"/>
      <c r="D63" s="444"/>
      <c r="E63" s="447"/>
      <c r="F63" s="438"/>
      <c r="G63" s="438"/>
    </row>
    <row r="64" spans="1:7" ht="25.5">
      <c r="A64" s="449" t="s">
        <v>427</v>
      </c>
      <c r="B64" s="411" t="s">
        <v>640</v>
      </c>
      <c r="C64" s="451"/>
      <c r="D64" s="444"/>
      <c r="E64" s="447"/>
      <c r="F64" s="438"/>
      <c r="G64" s="438"/>
    </row>
    <row r="65" spans="1:7" ht="15.75">
      <c r="A65" s="449"/>
      <c r="B65" s="411" t="s">
        <v>430</v>
      </c>
      <c r="C65" s="451"/>
      <c r="D65" s="444"/>
      <c r="E65" s="447"/>
      <c r="F65" s="438"/>
      <c r="G65" s="438"/>
    </row>
    <row r="66" spans="1:7" ht="51">
      <c r="A66" s="410" t="s">
        <v>431</v>
      </c>
      <c r="B66" s="411" t="s">
        <v>641</v>
      </c>
      <c r="C66" s="451"/>
      <c r="D66" s="445"/>
      <c r="E66" s="448"/>
      <c r="F66" s="439"/>
      <c r="G66" s="439"/>
    </row>
    <row r="67" spans="1:7" ht="15.75">
      <c r="A67" s="442" t="s">
        <v>23</v>
      </c>
      <c r="B67" s="442"/>
      <c r="C67" s="442"/>
      <c r="D67" s="443">
        <v>3.4</v>
      </c>
      <c r="E67" s="446" t="s">
        <v>202</v>
      </c>
      <c r="F67" s="437" t="s">
        <v>25</v>
      </c>
      <c r="G67" s="437" t="s">
        <v>201</v>
      </c>
    </row>
    <row r="68" spans="1:7" ht="38.25">
      <c r="A68" s="410" t="s">
        <v>434</v>
      </c>
      <c r="B68" s="411" t="s">
        <v>642</v>
      </c>
      <c r="C68" s="411" t="s">
        <v>457</v>
      </c>
      <c r="D68" s="444"/>
      <c r="E68" s="447"/>
      <c r="F68" s="438"/>
      <c r="G68" s="438"/>
    </row>
    <row r="69" spans="1:7" ht="25.5">
      <c r="A69" s="410" t="s">
        <v>436</v>
      </c>
      <c r="B69" s="411" t="s">
        <v>643</v>
      </c>
      <c r="C69" s="411" t="s">
        <v>457</v>
      </c>
      <c r="D69" s="444"/>
      <c r="E69" s="447"/>
      <c r="F69" s="438"/>
      <c r="G69" s="438"/>
    </row>
    <row r="70" spans="1:7" ht="38.25">
      <c r="A70" s="410" t="s">
        <v>438</v>
      </c>
      <c r="B70" s="411" t="s">
        <v>644</v>
      </c>
      <c r="C70" s="411" t="s">
        <v>457</v>
      </c>
      <c r="D70" s="444"/>
      <c r="E70" s="447"/>
      <c r="F70" s="438"/>
      <c r="G70" s="438"/>
    </row>
    <row r="71" spans="1:7" ht="38.25">
      <c r="A71" s="410" t="s">
        <v>440</v>
      </c>
      <c r="B71" s="411" t="s">
        <v>645</v>
      </c>
      <c r="C71" s="411" t="s">
        <v>457</v>
      </c>
      <c r="D71" s="444"/>
      <c r="E71" s="447"/>
      <c r="F71" s="438"/>
      <c r="G71" s="438"/>
    </row>
    <row r="72" spans="1:7" ht="38.25">
      <c r="A72" s="410" t="s">
        <v>442</v>
      </c>
      <c r="B72" s="411" t="s">
        <v>646</v>
      </c>
      <c r="C72" s="411" t="s">
        <v>457</v>
      </c>
      <c r="D72" s="444"/>
      <c r="E72" s="447"/>
      <c r="F72" s="438"/>
      <c r="G72" s="438"/>
    </row>
    <row r="73" spans="1:7" ht="38.25">
      <c r="A73" s="410" t="s">
        <v>444</v>
      </c>
      <c r="B73" s="411" t="s">
        <v>647</v>
      </c>
      <c r="C73" s="411" t="s">
        <v>457</v>
      </c>
      <c r="D73" s="444"/>
      <c r="E73" s="447"/>
      <c r="F73" s="438"/>
      <c r="G73" s="438"/>
    </row>
    <row r="74" spans="1:7" ht="38.25">
      <c r="A74" s="410" t="s">
        <v>447</v>
      </c>
      <c r="B74" s="411" t="s">
        <v>648</v>
      </c>
      <c r="C74" s="411" t="s">
        <v>457</v>
      </c>
      <c r="D74" s="444"/>
      <c r="E74" s="447"/>
      <c r="F74" s="438"/>
      <c r="G74" s="438"/>
    </row>
    <row r="75" spans="1:7" ht="38.25">
      <c r="A75" s="410" t="s">
        <v>449</v>
      </c>
      <c r="B75" s="411" t="s">
        <v>649</v>
      </c>
      <c r="C75" s="411" t="s">
        <v>457</v>
      </c>
      <c r="D75" s="444"/>
      <c r="E75" s="447"/>
      <c r="F75" s="438"/>
      <c r="G75" s="438"/>
    </row>
    <row r="76" spans="1:7" ht="38.25">
      <c r="A76" s="414" t="s">
        <v>451</v>
      </c>
      <c r="B76" s="411" t="s">
        <v>650</v>
      </c>
      <c r="C76" s="411" t="s">
        <v>457</v>
      </c>
      <c r="D76" s="444"/>
      <c r="E76" s="447"/>
      <c r="F76" s="438"/>
      <c r="G76" s="438"/>
    </row>
    <row r="77" spans="1:7" ht="38.25">
      <c r="A77" s="410" t="s">
        <v>453</v>
      </c>
      <c r="B77" s="411" t="s">
        <v>651</v>
      </c>
      <c r="C77" s="411" t="s">
        <v>457</v>
      </c>
      <c r="D77" s="444"/>
      <c r="E77" s="447"/>
      <c r="F77" s="438"/>
      <c r="G77" s="438"/>
    </row>
    <row r="78" spans="1:7" ht="51">
      <c r="A78" s="410" t="s">
        <v>454</v>
      </c>
      <c r="B78" s="411" t="s">
        <v>652</v>
      </c>
      <c r="C78" s="411" t="s">
        <v>457</v>
      </c>
      <c r="D78" s="444"/>
      <c r="E78" s="447"/>
      <c r="F78" s="438"/>
      <c r="G78" s="438"/>
    </row>
    <row r="79" spans="1:7" ht="25.5">
      <c r="A79" s="449" t="s">
        <v>1</v>
      </c>
      <c r="B79" s="411" t="s">
        <v>653</v>
      </c>
      <c r="C79" s="411" t="s">
        <v>457</v>
      </c>
      <c r="D79" s="444"/>
      <c r="E79" s="447"/>
      <c r="F79" s="438"/>
      <c r="G79" s="438"/>
    </row>
    <row r="80" spans="1:7" ht="25.5">
      <c r="A80" s="449"/>
      <c r="B80" s="411" t="s">
        <v>4</v>
      </c>
      <c r="C80" s="411" t="s">
        <v>457</v>
      </c>
      <c r="D80" s="444"/>
      <c r="E80" s="447"/>
      <c r="F80" s="438"/>
      <c r="G80" s="438"/>
    </row>
    <row r="81" spans="1:7" ht="38.25">
      <c r="A81" s="415" t="s">
        <v>5</v>
      </c>
      <c r="B81" s="411" t="s">
        <v>654</v>
      </c>
      <c r="C81" s="411" t="s">
        <v>457</v>
      </c>
      <c r="D81" s="444"/>
      <c r="E81" s="447"/>
      <c r="F81" s="438"/>
      <c r="G81" s="438"/>
    </row>
    <row r="82" spans="1:7" ht="25.5">
      <c r="A82" s="440" t="s">
        <v>8</v>
      </c>
      <c r="B82" s="411" t="s">
        <v>655</v>
      </c>
      <c r="C82" s="411" t="s">
        <v>457</v>
      </c>
      <c r="D82" s="444"/>
      <c r="E82" s="447"/>
      <c r="F82" s="438"/>
      <c r="G82" s="438"/>
    </row>
    <row r="83" spans="1:7" ht="63.75">
      <c r="A83" s="440"/>
      <c r="B83" s="411" t="s">
        <v>656</v>
      </c>
      <c r="C83" s="411" t="s">
        <v>457</v>
      </c>
      <c r="D83" s="444"/>
      <c r="E83" s="447"/>
      <c r="F83" s="438"/>
      <c r="G83" s="438"/>
    </row>
    <row r="84" spans="1:7" ht="25.5">
      <c r="A84" s="440"/>
      <c r="B84" s="411" t="s">
        <v>12</v>
      </c>
      <c r="C84" s="411" t="s">
        <v>457</v>
      </c>
      <c r="D84" s="444"/>
      <c r="E84" s="447"/>
      <c r="F84" s="438"/>
      <c r="G84" s="438"/>
    </row>
    <row r="85" spans="1:7" ht="25.5">
      <c r="A85" s="440"/>
      <c r="B85" s="411" t="s">
        <v>13</v>
      </c>
      <c r="C85" s="411" t="s">
        <v>457</v>
      </c>
      <c r="D85" s="445"/>
      <c r="E85" s="448"/>
      <c r="F85" s="439"/>
      <c r="G85" s="439"/>
    </row>
    <row r="86" spans="1:7" ht="25.5" customHeight="1" hidden="1">
      <c r="A86" s="433" t="s">
        <v>14</v>
      </c>
      <c r="B86" s="411" t="s">
        <v>657</v>
      </c>
      <c r="C86" s="411" t="s">
        <v>457</v>
      </c>
      <c r="D86" s="434"/>
      <c r="E86" s="416"/>
      <c r="F86" s="406" t="s">
        <v>25</v>
      </c>
      <c r="G86" s="406" t="s">
        <v>201</v>
      </c>
    </row>
    <row r="87" spans="1:7" ht="25.5" customHeight="1" hidden="1">
      <c r="A87" s="433"/>
      <c r="B87" s="411" t="s">
        <v>16</v>
      </c>
      <c r="C87" s="411" t="s">
        <v>457</v>
      </c>
      <c r="D87" s="441"/>
      <c r="E87" s="416"/>
      <c r="F87" s="406" t="s">
        <v>25</v>
      </c>
      <c r="G87" s="406" t="s">
        <v>201</v>
      </c>
    </row>
    <row r="88" spans="1:7" ht="38.25" customHeight="1" hidden="1">
      <c r="A88" s="433"/>
      <c r="B88" s="411" t="s">
        <v>17</v>
      </c>
      <c r="C88" s="411" t="s">
        <v>995</v>
      </c>
      <c r="D88" s="441"/>
      <c r="E88" s="416"/>
      <c r="F88" s="406" t="s">
        <v>25</v>
      </c>
      <c r="G88" s="406" t="s">
        <v>201</v>
      </c>
    </row>
    <row r="89" spans="1:7" ht="15.75" customHeight="1" hidden="1">
      <c r="A89" s="433"/>
      <c r="B89" s="411" t="s">
        <v>18</v>
      </c>
      <c r="C89" s="411" t="s">
        <v>995</v>
      </c>
      <c r="D89" s="435"/>
      <c r="E89" s="416"/>
      <c r="F89" s="406" t="s">
        <v>25</v>
      </c>
      <c r="G89" s="406" t="s">
        <v>201</v>
      </c>
    </row>
    <row r="90" spans="1:7" ht="25.5" customHeight="1" hidden="1">
      <c r="A90" s="433" t="s">
        <v>19</v>
      </c>
      <c r="B90" s="411" t="s">
        <v>658</v>
      </c>
      <c r="C90" s="411" t="s">
        <v>368</v>
      </c>
      <c r="D90" s="434"/>
      <c r="E90" s="416"/>
      <c r="F90" s="406" t="s">
        <v>25</v>
      </c>
      <c r="G90" s="406" t="s">
        <v>201</v>
      </c>
    </row>
    <row r="91" spans="1:7" ht="25.5" customHeight="1" hidden="1">
      <c r="A91" s="433"/>
      <c r="B91" s="411" t="s">
        <v>21</v>
      </c>
      <c r="C91" s="411" t="s">
        <v>457</v>
      </c>
      <c r="D91" s="435"/>
      <c r="E91" s="416"/>
      <c r="F91" s="406" t="s">
        <v>25</v>
      </c>
      <c r="G91" s="406" t="s">
        <v>201</v>
      </c>
    </row>
    <row r="92" spans="1:7" s="418" customFormat="1" ht="38.25">
      <c r="A92" s="436" t="s">
        <v>22</v>
      </c>
      <c r="B92" s="436"/>
      <c r="C92" s="436"/>
      <c r="D92" s="417">
        <v>19.41</v>
      </c>
      <c r="E92" s="416" t="s">
        <v>202</v>
      </c>
      <c r="F92" s="406" t="s">
        <v>25</v>
      </c>
      <c r="G92" s="406" t="s">
        <v>201</v>
      </c>
    </row>
    <row r="93" spans="6:7" ht="15.75" hidden="1">
      <c r="F93" s="421"/>
      <c r="G93" s="421"/>
    </row>
    <row r="94" spans="2:7" ht="15.75" hidden="1">
      <c r="B94" s="419" t="s">
        <v>659</v>
      </c>
      <c r="F94" s="421"/>
      <c r="G94" s="421"/>
    </row>
    <row r="95" spans="6:7" ht="15.75" hidden="1">
      <c r="F95" s="421"/>
      <c r="G95" s="421"/>
    </row>
    <row r="96" spans="2:7" ht="15.75" hidden="1">
      <c r="B96" s="419" t="s">
        <v>660</v>
      </c>
      <c r="F96" s="421"/>
      <c r="G96" s="421"/>
    </row>
    <row r="97" spans="6:7" ht="15.75">
      <c r="F97" s="421"/>
      <c r="G97" s="421"/>
    </row>
    <row r="98" spans="6:7" ht="15.75">
      <c r="F98" s="421"/>
      <c r="G98" s="421"/>
    </row>
    <row r="99" spans="6:7" ht="15.75">
      <c r="F99" s="421"/>
      <c r="G99" s="421"/>
    </row>
    <row r="100" spans="6:7" ht="15.75">
      <c r="F100" s="421"/>
      <c r="G100" s="421"/>
    </row>
    <row r="101" spans="6:7" ht="15.75">
      <c r="F101" s="421"/>
      <c r="G101" s="421"/>
    </row>
    <row r="102" spans="6:7" ht="15.75">
      <c r="F102" s="421"/>
      <c r="G102" s="421"/>
    </row>
    <row r="103" spans="6:7" ht="15.75">
      <c r="F103" s="421"/>
      <c r="G103" s="421"/>
    </row>
    <row r="104" spans="6:7" ht="15.75">
      <c r="F104" s="421"/>
      <c r="G104" s="421"/>
    </row>
    <row r="105" spans="6:7" ht="15.75">
      <c r="F105" s="421"/>
      <c r="G105" s="421"/>
    </row>
    <row r="106" spans="6:7" ht="15.75">
      <c r="F106" s="421"/>
      <c r="G106" s="421"/>
    </row>
    <row r="107" spans="6:7" ht="15.75">
      <c r="F107" s="421"/>
      <c r="G107" s="421"/>
    </row>
    <row r="108" spans="6:7" ht="15.75">
      <c r="F108" s="421"/>
      <c r="G108" s="421"/>
    </row>
    <row r="109" spans="6:7" ht="15.75">
      <c r="F109" s="421"/>
      <c r="G109" s="421"/>
    </row>
    <row r="110" spans="6:7" ht="15.75">
      <c r="F110" s="421"/>
      <c r="G110" s="421"/>
    </row>
    <row r="111" spans="6:7" ht="15.75">
      <c r="F111" s="421"/>
      <c r="G111" s="421"/>
    </row>
    <row r="112" spans="6:7" ht="15.75">
      <c r="F112" s="421"/>
      <c r="G112" s="421"/>
    </row>
    <row r="113" spans="6:7" ht="15.75">
      <c r="F113" s="421"/>
      <c r="G113" s="421"/>
    </row>
    <row r="114" spans="6:7" ht="15.75">
      <c r="F114" s="421"/>
      <c r="G114" s="421"/>
    </row>
    <row r="115" spans="6:7" ht="15.75">
      <c r="F115" s="421"/>
      <c r="G115" s="421"/>
    </row>
    <row r="116" spans="6:7" ht="15.75">
      <c r="F116" s="421"/>
      <c r="G116" s="421"/>
    </row>
    <row r="117" spans="6:7" ht="15.75">
      <c r="F117" s="421"/>
      <c r="G117" s="421"/>
    </row>
    <row r="118" spans="6:7" ht="15.75">
      <c r="F118" s="421"/>
      <c r="G118" s="421"/>
    </row>
    <row r="119" spans="6:7" ht="15.75">
      <c r="F119" s="421"/>
      <c r="G119" s="421"/>
    </row>
    <row r="120" spans="6:7" ht="15.75">
      <c r="F120" s="421"/>
      <c r="G120" s="421"/>
    </row>
    <row r="121" spans="6:7" ht="15.75">
      <c r="F121" s="421"/>
      <c r="G121" s="421"/>
    </row>
    <row r="122" spans="6:7" ht="15.75">
      <c r="F122" s="421"/>
      <c r="G122" s="421"/>
    </row>
    <row r="123" spans="6:7" ht="15.75">
      <c r="F123" s="421"/>
      <c r="G123" s="421"/>
    </row>
    <row r="124" spans="6:7" ht="15.75">
      <c r="F124" s="421"/>
      <c r="G124" s="421"/>
    </row>
    <row r="125" spans="6:7" ht="15.75">
      <c r="F125" s="421"/>
      <c r="G125" s="421"/>
    </row>
    <row r="126" spans="6:7" ht="15.75">
      <c r="F126" s="421"/>
      <c r="G126" s="421"/>
    </row>
    <row r="127" spans="6:7" ht="15.75">
      <c r="F127" s="421"/>
      <c r="G127" s="421"/>
    </row>
    <row r="128" spans="6:7" ht="15.75">
      <c r="F128" s="421"/>
      <c r="G128" s="421"/>
    </row>
    <row r="129" spans="6:7" ht="15.75">
      <c r="F129" s="421"/>
      <c r="G129" s="421"/>
    </row>
    <row r="130" spans="6:7" ht="15.75">
      <c r="F130" s="421"/>
      <c r="G130" s="421"/>
    </row>
    <row r="131" spans="6:7" ht="15.75">
      <c r="F131" s="421"/>
      <c r="G131" s="421"/>
    </row>
    <row r="132" spans="6:7" ht="15.75">
      <c r="F132" s="421"/>
      <c r="G132" s="421"/>
    </row>
    <row r="133" spans="6:7" ht="15.75">
      <c r="F133" s="421"/>
      <c r="G133" s="421"/>
    </row>
    <row r="134" spans="6:7" ht="15.75">
      <c r="F134" s="421"/>
      <c r="G134" s="421"/>
    </row>
    <row r="135" spans="6:7" ht="15.75">
      <c r="F135" s="421"/>
      <c r="G135" s="421"/>
    </row>
    <row r="136" spans="6:7" ht="15.75">
      <c r="F136" s="421"/>
      <c r="G136" s="421"/>
    </row>
    <row r="137" spans="6:7" ht="15.75">
      <c r="F137" s="421"/>
      <c r="G137" s="421"/>
    </row>
    <row r="138" spans="6:7" ht="15.75">
      <c r="F138" s="421"/>
      <c r="G138" s="421"/>
    </row>
    <row r="139" spans="6:7" ht="15.75">
      <c r="F139" s="421"/>
      <c r="G139" s="421"/>
    </row>
    <row r="140" spans="6:7" ht="15.75">
      <c r="F140" s="421"/>
      <c r="G140" s="421"/>
    </row>
    <row r="141" spans="6:7" ht="15.75">
      <c r="F141" s="421"/>
      <c r="G141" s="421"/>
    </row>
    <row r="142" spans="6:7" ht="15.75">
      <c r="F142" s="421"/>
      <c r="G142" s="421"/>
    </row>
    <row r="143" spans="6:7" ht="15.75">
      <c r="F143" s="421"/>
      <c r="G143" s="421"/>
    </row>
    <row r="144" spans="6:7" ht="15.75">
      <c r="F144" s="421"/>
      <c r="G144" s="421"/>
    </row>
    <row r="145" spans="6:7" ht="15.75">
      <c r="F145" s="421"/>
      <c r="G145" s="421"/>
    </row>
    <row r="146" spans="6:7" ht="15.75">
      <c r="F146" s="421"/>
      <c r="G146" s="421"/>
    </row>
    <row r="147" spans="6:7" ht="15.75">
      <c r="F147" s="421"/>
      <c r="G147" s="421"/>
    </row>
    <row r="148" spans="6:7" ht="15.75">
      <c r="F148" s="421"/>
      <c r="G148" s="421"/>
    </row>
    <row r="149" spans="6:7" ht="15.75">
      <c r="F149" s="421"/>
      <c r="G149" s="421"/>
    </row>
    <row r="150" spans="6:7" ht="15.75">
      <c r="F150" s="421"/>
      <c r="G150" s="421"/>
    </row>
    <row r="151" spans="6:7" ht="15.75">
      <c r="F151" s="421"/>
      <c r="G151" s="421"/>
    </row>
    <row r="152" spans="6:7" ht="15.75">
      <c r="F152" s="421"/>
      <c r="G152" s="421"/>
    </row>
    <row r="153" spans="6:7" ht="15.75">
      <c r="F153" s="421"/>
      <c r="G153" s="421"/>
    </row>
    <row r="154" spans="6:7" ht="15.75">
      <c r="F154" s="421"/>
      <c r="G154" s="421"/>
    </row>
    <row r="155" spans="6:7" ht="15.75">
      <c r="F155" s="421"/>
      <c r="G155" s="421"/>
    </row>
    <row r="156" spans="6:7" ht="15.75">
      <c r="F156" s="421"/>
      <c r="G156" s="421"/>
    </row>
    <row r="157" spans="6:7" ht="15.75">
      <c r="F157" s="421"/>
      <c r="G157" s="421"/>
    </row>
    <row r="158" spans="6:7" ht="15.75">
      <c r="F158" s="421"/>
      <c r="G158" s="421"/>
    </row>
    <row r="159" spans="6:7" ht="15.75">
      <c r="F159" s="421"/>
      <c r="G159" s="421"/>
    </row>
    <row r="160" spans="6:7" ht="15.75">
      <c r="F160" s="421"/>
      <c r="G160" s="421"/>
    </row>
    <row r="161" spans="6:7" ht="15.75">
      <c r="F161" s="421"/>
      <c r="G161" s="421"/>
    </row>
    <row r="162" spans="6:7" ht="15.75">
      <c r="F162" s="421"/>
      <c r="G162" s="421"/>
    </row>
    <row r="163" spans="6:7" ht="15.75">
      <c r="F163" s="421"/>
      <c r="G163" s="421"/>
    </row>
    <row r="164" spans="6:7" ht="15.75">
      <c r="F164" s="421"/>
      <c r="G164" s="421"/>
    </row>
    <row r="165" spans="6:7" ht="15.75">
      <c r="F165" s="421"/>
      <c r="G165" s="421"/>
    </row>
    <row r="166" spans="6:7" ht="15.75">
      <c r="F166" s="421"/>
      <c r="G166" s="421"/>
    </row>
    <row r="167" spans="6:7" ht="15.75">
      <c r="F167" s="421"/>
      <c r="G167" s="421"/>
    </row>
    <row r="168" spans="6:7" ht="15.75">
      <c r="F168" s="421"/>
      <c r="G168" s="421"/>
    </row>
    <row r="169" spans="6:7" ht="15.75">
      <c r="F169" s="421"/>
      <c r="G169" s="421"/>
    </row>
    <row r="170" spans="6:7" ht="15.75">
      <c r="F170" s="421"/>
      <c r="G170" s="421"/>
    </row>
    <row r="171" spans="6:7" ht="15.75">
      <c r="F171" s="421"/>
      <c r="G171" s="421"/>
    </row>
    <row r="172" spans="6:7" ht="15.75">
      <c r="F172" s="421"/>
      <c r="G172" s="421"/>
    </row>
    <row r="173" spans="6:7" ht="15.75">
      <c r="F173" s="421"/>
      <c r="G173" s="421"/>
    </row>
    <row r="174" spans="6:7" ht="15.75">
      <c r="F174" s="421"/>
      <c r="G174" s="421"/>
    </row>
    <row r="175" spans="6:7" ht="15.75">
      <c r="F175" s="421"/>
      <c r="G175" s="421"/>
    </row>
    <row r="176" spans="6:7" ht="15.75">
      <c r="F176" s="421"/>
      <c r="G176" s="421"/>
    </row>
    <row r="177" spans="6:7" ht="15.75">
      <c r="F177" s="421"/>
      <c r="G177" s="421"/>
    </row>
    <row r="178" spans="6:7" ht="15.75">
      <c r="F178" s="421"/>
      <c r="G178" s="421"/>
    </row>
    <row r="179" spans="6:7" ht="15.75">
      <c r="F179" s="421"/>
      <c r="G179" s="421"/>
    </row>
    <row r="180" spans="6:7" ht="15.75">
      <c r="F180" s="421"/>
      <c r="G180" s="421"/>
    </row>
    <row r="181" spans="6:7" ht="15.75">
      <c r="F181" s="421"/>
      <c r="G181" s="421"/>
    </row>
    <row r="182" spans="6:7" ht="15.75">
      <c r="F182" s="421"/>
      <c r="G182" s="421"/>
    </row>
    <row r="183" spans="6:7" ht="15.75">
      <c r="F183" s="421"/>
      <c r="G183" s="421"/>
    </row>
    <row r="184" spans="6:7" ht="15.75">
      <c r="F184" s="421"/>
      <c r="G184" s="421"/>
    </row>
    <row r="185" spans="6:7" ht="15.75">
      <c r="F185" s="421"/>
      <c r="G185" s="421"/>
    </row>
    <row r="186" spans="6:7" ht="15.75">
      <c r="F186" s="421"/>
      <c r="G186" s="421"/>
    </row>
    <row r="187" spans="6:7" ht="15.75">
      <c r="F187" s="421"/>
      <c r="G187" s="421"/>
    </row>
    <row r="188" spans="6:7" ht="15.75">
      <c r="F188" s="421"/>
      <c r="G188" s="421"/>
    </row>
    <row r="189" spans="6:7" ht="15.75">
      <c r="F189" s="421"/>
      <c r="G189" s="421"/>
    </row>
    <row r="190" spans="6:7" ht="15.75">
      <c r="F190" s="421"/>
      <c r="G190" s="421"/>
    </row>
    <row r="191" spans="6:7" ht="15.75">
      <c r="F191" s="421"/>
      <c r="G191" s="421"/>
    </row>
    <row r="192" spans="6:7" ht="15.75">
      <c r="F192" s="421"/>
      <c r="G192" s="421"/>
    </row>
    <row r="193" spans="6:7" ht="15.75">
      <c r="F193" s="421"/>
      <c r="G193" s="421"/>
    </row>
    <row r="194" spans="6:7" ht="15.75">
      <c r="F194" s="421"/>
      <c r="G194" s="421"/>
    </row>
    <row r="195" spans="6:7" ht="15.75">
      <c r="F195" s="421"/>
      <c r="G195" s="421"/>
    </row>
    <row r="196" spans="6:7" ht="15.75">
      <c r="F196" s="421"/>
      <c r="G196" s="421"/>
    </row>
    <row r="197" spans="6:7" ht="15.75">
      <c r="F197" s="421"/>
      <c r="G197" s="421"/>
    </row>
    <row r="198" spans="6:7" ht="15.75">
      <c r="F198" s="421"/>
      <c r="G198" s="421"/>
    </row>
    <row r="199" spans="6:7" ht="15.75">
      <c r="F199" s="421"/>
      <c r="G199" s="421"/>
    </row>
    <row r="200" spans="6:7" ht="15.75">
      <c r="F200" s="421"/>
      <c r="G200" s="421"/>
    </row>
    <row r="201" spans="6:7" ht="15.75">
      <c r="F201" s="421"/>
      <c r="G201" s="421"/>
    </row>
    <row r="202" spans="6:7" ht="15.75">
      <c r="F202" s="421"/>
      <c r="G202" s="421"/>
    </row>
    <row r="203" spans="6:7" ht="15.75">
      <c r="F203" s="421"/>
      <c r="G203" s="421"/>
    </row>
    <row r="204" spans="6:7" ht="15.75">
      <c r="F204" s="421"/>
      <c r="G204" s="421"/>
    </row>
    <row r="205" spans="6:7" ht="15.75">
      <c r="F205" s="421"/>
      <c r="G205" s="421"/>
    </row>
    <row r="206" spans="6:7" ht="15.75">
      <c r="F206" s="421"/>
      <c r="G206" s="421"/>
    </row>
    <row r="207" spans="6:7" ht="15.75">
      <c r="F207" s="421"/>
      <c r="G207" s="421"/>
    </row>
    <row r="208" spans="6:7" ht="15.75">
      <c r="F208" s="421"/>
      <c r="G208" s="421"/>
    </row>
    <row r="209" spans="6:7" ht="15.75">
      <c r="F209" s="421"/>
      <c r="G209" s="421"/>
    </row>
    <row r="210" spans="6:7" ht="15.75">
      <c r="F210" s="421"/>
      <c r="G210" s="421"/>
    </row>
    <row r="211" spans="6:7" ht="15.75">
      <c r="F211" s="421"/>
      <c r="G211" s="421"/>
    </row>
    <row r="212" spans="6:7" ht="15.75">
      <c r="F212" s="421"/>
      <c r="G212" s="421"/>
    </row>
    <row r="213" spans="6:7" ht="15.75">
      <c r="F213" s="421"/>
      <c r="G213" s="421"/>
    </row>
    <row r="214" spans="6:7" ht="15.75">
      <c r="F214" s="421"/>
      <c r="G214" s="421"/>
    </row>
    <row r="215" spans="6:7" ht="15.75">
      <c r="F215" s="421"/>
      <c r="G215" s="421"/>
    </row>
    <row r="216" spans="6:7" ht="15.75">
      <c r="F216" s="421"/>
      <c r="G216" s="421"/>
    </row>
    <row r="217" spans="6:7" ht="15.75">
      <c r="F217" s="421"/>
      <c r="G217" s="421"/>
    </row>
    <row r="218" spans="6:7" ht="15.75">
      <c r="F218" s="421"/>
      <c r="G218" s="421"/>
    </row>
    <row r="219" spans="6:7" ht="15.75">
      <c r="F219" s="421"/>
      <c r="G219" s="421"/>
    </row>
    <row r="220" spans="6:7" ht="15.75">
      <c r="F220" s="421"/>
      <c r="G220" s="421"/>
    </row>
    <row r="221" spans="6:7" ht="15.75">
      <c r="F221" s="421"/>
      <c r="G221" s="421"/>
    </row>
    <row r="222" spans="6:7" ht="15.75">
      <c r="F222" s="421"/>
      <c r="G222" s="421"/>
    </row>
    <row r="223" spans="6:7" ht="15.75">
      <c r="F223" s="421"/>
      <c r="G223" s="421"/>
    </row>
    <row r="224" spans="6:7" ht="15.75">
      <c r="F224" s="421"/>
      <c r="G224" s="421"/>
    </row>
    <row r="225" spans="6:7" ht="15.75">
      <c r="F225" s="421"/>
      <c r="G225" s="421"/>
    </row>
    <row r="226" spans="6:7" ht="15.75">
      <c r="F226" s="421"/>
      <c r="G226" s="421"/>
    </row>
    <row r="227" spans="6:7" ht="15.75">
      <c r="F227" s="421"/>
      <c r="G227" s="421"/>
    </row>
    <row r="228" spans="6:7" ht="15.75">
      <c r="F228" s="421"/>
      <c r="G228" s="421"/>
    </row>
    <row r="229" spans="6:7" ht="15.75">
      <c r="F229" s="421"/>
      <c r="G229" s="421"/>
    </row>
    <row r="230" spans="6:7" ht="15.75">
      <c r="F230" s="421"/>
      <c r="G230" s="421"/>
    </row>
    <row r="231" spans="6:7" ht="15.75">
      <c r="F231" s="421"/>
      <c r="G231" s="421"/>
    </row>
    <row r="232" spans="6:7" ht="15.75">
      <c r="F232" s="421"/>
      <c r="G232" s="421"/>
    </row>
    <row r="233" spans="6:7" ht="15.75">
      <c r="F233" s="421"/>
      <c r="G233" s="421"/>
    </row>
    <row r="234" spans="6:7" ht="15.75">
      <c r="F234" s="421"/>
      <c r="G234" s="421"/>
    </row>
    <row r="235" spans="6:7" ht="15.75">
      <c r="F235" s="421"/>
      <c r="G235" s="421"/>
    </row>
    <row r="236" spans="6:7" ht="15.75">
      <c r="F236" s="421"/>
      <c r="G236" s="421"/>
    </row>
    <row r="237" spans="6:7" ht="15.75">
      <c r="F237" s="421"/>
      <c r="G237" s="421"/>
    </row>
    <row r="238" spans="6:7" ht="15.75">
      <c r="F238" s="421"/>
      <c r="G238" s="421"/>
    </row>
    <row r="239" spans="6:7" ht="15.75">
      <c r="F239" s="421"/>
      <c r="G239" s="421"/>
    </row>
    <row r="240" spans="6:7" ht="15.75">
      <c r="F240" s="421"/>
      <c r="G240" s="421"/>
    </row>
    <row r="241" spans="6:7" ht="15.75">
      <c r="F241" s="421"/>
      <c r="G241" s="421"/>
    </row>
    <row r="242" spans="6:7" ht="15.75">
      <c r="F242" s="421"/>
      <c r="G242" s="421"/>
    </row>
    <row r="243" spans="6:7" ht="15.75">
      <c r="F243" s="421"/>
      <c r="G243" s="421"/>
    </row>
    <row r="244" spans="6:7" ht="15.75">
      <c r="F244" s="421"/>
      <c r="G244" s="421"/>
    </row>
    <row r="245" spans="6:7" ht="15.75">
      <c r="F245" s="421"/>
      <c r="G245" s="421"/>
    </row>
    <row r="246" spans="6:7" ht="15.75">
      <c r="F246" s="421"/>
      <c r="G246" s="421"/>
    </row>
    <row r="247" spans="6:7" ht="15.75">
      <c r="F247" s="421"/>
      <c r="G247" s="421"/>
    </row>
    <row r="248" spans="6:7" ht="15.75">
      <c r="F248" s="421"/>
      <c r="G248" s="421"/>
    </row>
    <row r="249" spans="6:7" ht="15.75">
      <c r="F249" s="421"/>
      <c r="G249" s="421"/>
    </row>
    <row r="250" spans="6:7" ht="15.75">
      <c r="F250" s="421"/>
      <c r="G250" s="421"/>
    </row>
    <row r="251" spans="6:7" ht="15.75">
      <c r="F251" s="421"/>
      <c r="G251" s="421"/>
    </row>
    <row r="252" spans="6:7" ht="15.75">
      <c r="F252" s="421"/>
      <c r="G252" s="421"/>
    </row>
    <row r="253" spans="6:7" ht="15.75">
      <c r="F253" s="421"/>
      <c r="G253" s="421"/>
    </row>
    <row r="254" spans="6:7" ht="15.75">
      <c r="F254" s="421"/>
      <c r="G254" s="421"/>
    </row>
    <row r="255" spans="6:7" ht="15.75">
      <c r="F255" s="421"/>
      <c r="G255" s="421"/>
    </row>
    <row r="256" spans="6:7" ht="15.75">
      <c r="F256" s="421"/>
      <c r="G256" s="421"/>
    </row>
    <row r="257" spans="6:7" ht="15.75">
      <c r="F257" s="421"/>
      <c r="G257" s="421"/>
    </row>
    <row r="258" spans="6:7" ht="15.75">
      <c r="F258" s="421"/>
      <c r="G258" s="421"/>
    </row>
    <row r="259" spans="6:7" ht="15.75">
      <c r="F259" s="421"/>
      <c r="G259" s="421"/>
    </row>
    <row r="260" spans="6:7" ht="15.75">
      <c r="F260" s="421"/>
      <c r="G260" s="421"/>
    </row>
    <row r="261" spans="6:7" ht="15.75">
      <c r="F261" s="421"/>
      <c r="G261" s="421"/>
    </row>
    <row r="262" spans="6:7" ht="15.75">
      <c r="F262" s="421"/>
      <c r="G262" s="421"/>
    </row>
    <row r="263" spans="6:7" ht="15.75">
      <c r="F263" s="421"/>
      <c r="G263" s="421"/>
    </row>
    <row r="264" spans="6:7" ht="15.75">
      <c r="F264" s="421"/>
      <c r="G264" s="421"/>
    </row>
    <row r="265" spans="6:7" ht="15.75">
      <c r="F265" s="421"/>
      <c r="G265" s="421"/>
    </row>
    <row r="266" spans="6:7" ht="15.75">
      <c r="F266" s="421"/>
      <c r="G266" s="421"/>
    </row>
    <row r="267" spans="6:7" ht="15.75">
      <c r="F267" s="421"/>
      <c r="G267" s="421"/>
    </row>
    <row r="268" spans="6:7" ht="15.75">
      <c r="F268" s="421"/>
      <c r="G268" s="421"/>
    </row>
    <row r="269" spans="6:7" ht="15.75">
      <c r="F269" s="421"/>
      <c r="G269" s="421"/>
    </row>
    <row r="270" spans="6:7" ht="15.75">
      <c r="F270" s="421"/>
      <c r="G270" s="421"/>
    </row>
    <row r="271" spans="6:7" ht="15.75">
      <c r="F271" s="421"/>
      <c r="G271" s="421"/>
    </row>
    <row r="272" spans="6:7" ht="15.75">
      <c r="F272" s="421"/>
      <c r="G272" s="421"/>
    </row>
    <row r="273" spans="6:7" ht="15.75">
      <c r="F273" s="421"/>
      <c r="G273" s="421"/>
    </row>
    <row r="274" spans="6:7" ht="15.75">
      <c r="F274" s="421"/>
      <c r="G274" s="421"/>
    </row>
    <row r="275" spans="6:7" ht="15.75">
      <c r="F275" s="421"/>
      <c r="G275" s="421"/>
    </row>
    <row r="276" spans="6:7" ht="15.75">
      <c r="F276" s="421"/>
      <c r="G276" s="421"/>
    </row>
    <row r="277" spans="6:7" ht="15.75">
      <c r="F277" s="421"/>
      <c r="G277" s="421"/>
    </row>
    <row r="278" spans="6:7" ht="15.75">
      <c r="F278" s="421"/>
      <c r="G278" s="421"/>
    </row>
    <row r="279" spans="6:7" ht="15.75">
      <c r="F279" s="421"/>
      <c r="G279" s="421"/>
    </row>
    <row r="280" spans="6:7" ht="15.75">
      <c r="F280" s="421"/>
      <c r="G280" s="421"/>
    </row>
    <row r="281" spans="6:7" ht="15.75">
      <c r="F281" s="421"/>
      <c r="G281" s="421"/>
    </row>
    <row r="282" spans="6:7" ht="15.75">
      <c r="F282" s="421"/>
      <c r="G282" s="421"/>
    </row>
    <row r="283" spans="6:7" ht="15.75">
      <c r="F283" s="421"/>
      <c r="G283" s="421"/>
    </row>
    <row r="284" spans="6:7" ht="15.75">
      <c r="F284" s="421"/>
      <c r="G284" s="421"/>
    </row>
    <row r="285" spans="6:7" ht="15.75">
      <c r="F285" s="421"/>
      <c r="G285" s="421"/>
    </row>
    <row r="286" spans="6:7" ht="15.75">
      <c r="F286" s="421"/>
      <c r="G286" s="421"/>
    </row>
    <row r="287" spans="6:7" ht="15.75">
      <c r="F287" s="421"/>
      <c r="G287" s="421"/>
    </row>
    <row r="288" spans="6:7" ht="15.75">
      <c r="F288" s="421"/>
      <c r="G288" s="421"/>
    </row>
    <row r="289" spans="6:7" ht="15.75">
      <c r="F289" s="421"/>
      <c r="G289" s="421"/>
    </row>
    <row r="290" spans="6:7" ht="15.75">
      <c r="F290" s="421"/>
      <c r="G290" s="421"/>
    </row>
    <row r="291" spans="6:7" ht="15.75">
      <c r="F291" s="421"/>
      <c r="G291" s="421"/>
    </row>
    <row r="292" spans="6:7" ht="15.75">
      <c r="F292" s="421"/>
      <c r="G292" s="421"/>
    </row>
  </sheetData>
  <mergeCells count="45">
    <mergeCell ref="A59:C59"/>
    <mergeCell ref="D59:D66"/>
    <mergeCell ref="A79:A80"/>
    <mergeCell ref="G3:G16"/>
    <mergeCell ref="F17:F38"/>
    <mergeCell ref="G17:G38"/>
    <mergeCell ref="G39:G58"/>
    <mergeCell ref="A3:C3"/>
    <mergeCell ref="D3:D16"/>
    <mergeCell ref="E3:E16"/>
    <mergeCell ref="F3:F16"/>
    <mergeCell ref="A9:A10"/>
    <mergeCell ref="A17:C17"/>
    <mergeCell ref="D17:D38"/>
    <mergeCell ref="E17:E38"/>
    <mergeCell ref="A19:A23"/>
    <mergeCell ref="A24:A31"/>
    <mergeCell ref="A32:A35"/>
    <mergeCell ref="A36:A37"/>
    <mergeCell ref="A39:C39"/>
    <mergeCell ref="D39:D58"/>
    <mergeCell ref="E39:E58"/>
    <mergeCell ref="F39:F58"/>
    <mergeCell ref="A40:A45"/>
    <mergeCell ref="A46:A49"/>
    <mergeCell ref="A50:A53"/>
    <mergeCell ref="A54:A56"/>
    <mergeCell ref="A60:A61"/>
    <mergeCell ref="C60:C66"/>
    <mergeCell ref="A62:A63"/>
    <mergeCell ref="A64:A65"/>
    <mergeCell ref="F67:F85"/>
    <mergeCell ref="E59:E66"/>
    <mergeCell ref="F59:F66"/>
    <mergeCell ref="G59:G66"/>
    <mergeCell ref="A90:A91"/>
    <mergeCell ref="D90:D91"/>
    <mergeCell ref="A92:C92"/>
    <mergeCell ref="G67:G85"/>
    <mergeCell ref="A82:A85"/>
    <mergeCell ref="A86:A89"/>
    <mergeCell ref="D86:D89"/>
    <mergeCell ref="A67:C67"/>
    <mergeCell ref="D67:D85"/>
    <mergeCell ref="E67:E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D159"/>
  <sheetViews>
    <sheetView workbookViewId="0" topLeftCell="A109">
      <selection activeCell="D89" sqref="D89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169" t="s">
        <v>661</v>
      </c>
      <c r="B1" s="61"/>
      <c r="C1" s="61"/>
      <c r="D1" s="61"/>
    </row>
    <row r="2" spans="1:4" ht="14.25">
      <c r="A2" s="169" t="s">
        <v>662</v>
      </c>
      <c r="B2" s="61"/>
      <c r="C2" s="61"/>
      <c r="D2" s="61"/>
    </row>
    <row r="3" spans="1:4" ht="13.5" thickBot="1">
      <c r="A3" s="61"/>
      <c r="B3" s="61"/>
      <c r="C3" s="61"/>
      <c r="D3" s="61"/>
    </row>
    <row r="4" spans="1:4" ht="16.5" thickBot="1">
      <c r="A4" s="170" t="s">
        <v>946</v>
      </c>
      <c r="B4" s="171" t="s">
        <v>84</v>
      </c>
      <c r="C4" s="171" t="s">
        <v>153</v>
      </c>
      <c r="D4" s="172" t="s">
        <v>86</v>
      </c>
    </row>
    <row r="5" spans="1:4" ht="16.5" thickBot="1">
      <c r="A5" s="173" t="s">
        <v>817</v>
      </c>
      <c r="B5" s="173" t="s">
        <v>87</v>
      </c>
      <c r="C5" s="174" t="s">
        <v>88</v>
      </c>
      <c r="D5" s="175"/>
    </row>
    <row r="6" spans="1:4" ht="21" customHeight="1" thickBot="1">
      <c r="A6" s="151" t="s">
        <v>823</v>
      </c>
      <c r="B6" s="151" t="s">
        <v>663</v>
      </c>
      <c r="C6" s="145" t="s">
        <v>88</v>
      </c>
      <c r="D6" s="64" t="s">
        <v>664</v>
      </c>
    </row>
    <row r="7" spans="1:4" ht="15.75">
      <c r="A7" s="151" t="s">
        <v>888</v>
      </c>
      <c r="B7" s="151" t="s">
        <v>665</v>
      </c>
      <c r="C7" s="145" t="s">
        <v>88</v>
      </c>
      <c r="D7" s="147" t="s">
        <v>666</v>
      </c>
    </row>
    <row r="8" spans="1:4" ht="16.5" thickBot="1">
      <c r="A8" s="151" t="s">
        <v>891</v>
      </c>
      <c r="B8" s="151" t="s">
        <v>30</v>
      </c>
      <c r="C8" s="145" t="s">
        <v>88</v>
      </c>
      <c r="D8" s="147" t="s">
        <v>39</v>
      </c>
    </row>
    <row r="9" spans="1:4" ht="16.5" thickBot="1">
      <c r="A9" s="151" t="s">
        <v>95</v>
      </c>
      <c r="B9" s="151" t="s">
        <v>667</v>
      </c>
      <c r="C9" s="151" t="s">
        <v>668</v>
      </c>
      <c r="D9" s="63">
        <v>26.09</v>
      </c>
    </row>
    <row r="10" spans="1:4" ht="15.75">
      <c r="A10" s="151" t="s">
        <v>96</v>
      </c>
      <c r="B10" s="151" t="s">
        <v>669</v>
      </c>
      <c r="C10" s="145" t="s">
        <v>88</v>
      </c>
      <c r="D10" s="147" t="s">
        <v>670</v>
      </c>
    </row>
    <row r="11" spans="1:4" ht="16.5" thickBot="1">
      <c r="A11" s="151" t="s">
        <v>98</v>
      </c>
      <c r="B11" s="151" t="s">
        <v>671</v>
      </c>
      <c r="C11" s="145" t="s">
        <v>88</v>
      </c>
      <c r="D11" s="147" t="s">
        <v>672</v>
      </c>
    </row>
    <row r="12" spans="1:4" ht="33" customHeight="1" thickBot="1">
      <c r="A12" s="151" t="s">
        <v>100</v>
      </c>
      <c r="B12" s="176" t="s">
        <v>673</v>
      </c>
      <c r="C12" s="145" t="s">
        <v>88</v>
      </c>
      <c r="D12" s="65" t="s">
        <v>520</v>
      </c>
    </row>
    <row r="13" spans="1:4" ht="16.5" thickBot="1">
      <c r="A13" s="151" t="s">
        <v>102</v>
      </c>
      <c r="B13" s="151" t="s">
        <v>674</v>
      </c>
      <c r="C13" s="145" t="s">
        <v>88</v>
      </c>
      <c r="D13" s="177">
        <v>42005</v>
      </c>
    </row>
    <row r="14" spans="1:4" ht="16.5" thickBot="1">
      <c r="A14" s="151" t="s">
        <v>104</v>
      </c>
      <c r="B14" s="151" t="s">
        <v>675</v>
      </c>
      <c r="C14" s="63" t="s">
        <v>676</v>
      </c>
      <c r="D14" s="63">
        <v>5.183</v>
      </c>
    </row>
    <row r="15" spans="1:4" ht="34.5" customHeight="1" thickBot="1">
      <c r="A15" s="178">
        <v>11</v>
      </c>
      <c r="B15" s="176" t="s">
        <v>677</v>
      </c>
      <c r="C15" s="145" t="s">
        <v>88</v>
      </c>
      <c r="D15" s="65" t="s">
        <v>523</v>
      </c>
    </row>
    <row r="16" spans="1:4" ht="19.5" customHeight="1" thickBot="1">
      <c r="A16" s="179" t="s">
        <v>678</v>
      </c>
      <c r="B16" s="151" t="s">
        <v>679</v>
      </c>
      <c r="C16" s="145" t="s">
        <v>680</v>
      </c>
      <c r="D16" s="180">
        <v>0.03</v>
      </c>
    </row>
    <row r="17" spans="1:4" ht="35.25" customHeight="1" thickBot="1">
      <c r="A17" s="151" t="s">
        <v>681</v>
      </c>
      <c r="B17" s="176" t="s">
        <v>682</v>
      </c>
      <c r="C17" s="145" t="s">
        <v>88</v>
      </c>
      <c r="D17" s="65" t="s">
        <v>684</v>
      </c>
    </row>
    <row r="19" ht="13.5" thickBot="1"/>
    <row r="20" spans="1:4" ht="16.5" thickBot="1">
      <c r="A20" s="170" t="s">
        <v>946</v>
      </c>
      <c r="B20" s="171" t="s">
        <v>84</v>
      </c>
      <c r="C20" s="171" t="s">
        <v>153</v>
      </c>
      <c r="D20" s="172" t="s">
        <v>86</v>
      </c>
    </row>
    <row r="21" spans="1:4" ht="16.5" thickBot="1">
      <c r="A21" s="173" t="s">
        <v>817</v>
      </c>
      <c r="B21" s="173" t="s">
        <v>87</v>
      </c>
      <c r="C21" s="174" t="s">
        <v>88</v>
      </c>
      <c r="D21" s="175"/>
    </row>
    <row r="22" spans="1:4" ht="15.75">
      <c r="A22" s="151" t="s">
        <v>823</v>
      </c>
      <c r="B22" s="151" t="s">
        <v>663</v>
      </c>
      <c r="C22" s="145" t="s">
        <v>88</v>
      </c>
      <c r="D22" s="181" t="s">
        <v>664</v>
      </c>
    </row>
    <row r="23" spans="1:4" ht="15.75">
      <c r="A23" s="151" t="s">
        <v>888</v>
      </c>
      <c r="B23" s="151" t="s">
        <v>665</v>
      </c>
      <c r="C23" s="182" t="s">
        <v>88</v>
      </c>
      <c r="D23" s="147" t="s">
        <v>666</v>
      </c>
    </row>
    <row r="24" spans="1:4" ht="15.75">
      <c r="A24" s="151" t="s">
        <v>891</v>
      </c>
      <c r="B24" s="151" t="s">
        <v>30</v>
      </c>
      <c r="C24" s="182" t="s">
        <v>88</v>
      </c>
      <c r="D24" s="147" t="s">
        <v>39</v>
      </c>
    </row>
    <row r="25" spans="1:4" ht="15.75">
      <c r="A25" s="151" t="s">
        <v>95</v>
      </c>
      <c r="B25" s="151" t="s">
        <v>667</v>
      </c>
      <c r="C25" s="161" t="s">
        <v>668</v>
      </c>
      <c r="D25" s="183">
        <v>29.97</v>
      </c>
    </row>
    <row r="26" spans="1:4" ht="15.75">
      <c r="A26" s="151" t="s">
        <v>96</v>
      </c>
      <c r="B26" s="151" t="s">
        <v>669</v>
      </c>
      <c r="C26" s="182" t="s">
        <v>88</v>
      </c>
      <c r="D26" s="147" t="s">
        <v>670</v>
      </c>
    </row>
    <row r="27" spans="1:4" ht="15.75">
      <c r="A27" s="151" t="s">
        <v>98</v>
      </c>
      <c r="B27" s="151" t="s">
        <v>671</v>
      </c>
      <c r="C27" s="182" t="s">
        <v>88</v>
      </c>
      <c r="D27" s="147" t="s">
        <v>672</v>
      </c>
    </row>
    <row r="28" spans="1:4" ht="31.5">
      <c r="A28" s="151" t="s">
        <v>100</v>
      </c>
      <c r="B28" s="176" t="s">
        <v>673</v>
      </c>
      <c r="C28" s="182" t="s">
        <v>88</v>
      </c>
      <c r="D28" s="26" t="s">
        <v>520</v>
      </c>
    </row>
    <row r="29" spans="1:4" ht="15.75">
      <c r="A29" s="151" t="s">
        <v>102</v>
      </c>
      <c r="B29" s="151" t="s">
        <v>674</v>
      </c>
      <c r="C29" s="184" t="s">
        <v>88</v>
      </c>
      <c r="D29" s="177">
        <v>42186</v>
      </c>
    </row>
    <row r="30" spans="1:4" ht="15.75">
      <c r="A30" s="151" t="s">
        <v>104</v>
      </c>
      <c r="B30" s="161" t="s">
        <v>675</v>
      </c>
      <c r="C30" s="185" t="s">
        <v>676</v>
      </c>
      <c r="D30" s="183">
        <v>5.654</v>
      </c>
    </row>
    <row r="31" spans="1:4" ht="31.5">
      <c r="A31" s="178">
        <v>11</v>
      </c>
      <c r="B31" s="176" t="s">
        <v>677</v>
      </c>
      <c r="C31" s="186" t="s">
        <v>88</v>
      </c>
      <c r="D31" s="26" t="s">
        <v>523</v>
      </c>
    </row>
    <row r="32" spans="1:4" ht="15.75">
      <c r="A32" s="179" t="s">
        <v>678</v>
      </c>
      <c r="B32" s="151" t="s">
        <v>679</v>
      </c>
      <c r="C32" s="182" t="s">
        <v>680</v>
      </c>
      <c r="D32" s="180">
        <v>0.03</v>
      </c>
    </row>
    <row r="33" spans="1:4" ht="31.5">
      <c r="A33" s="151" t="s">
        <v>681</v>
      </c>
      <c r="B33" s="176" t="s">
        <v>682</v>
      </c>
      <c r="C33" s="182" t="s">
        <v>88</v>
      </c>
      <c r="D33" s="26" t="s">
        <v>684</v>
      </c>
    </row>
    <row r="35" ht="13.5" thickBot="1"/>
    <row r="36" spans="1:4" ht="16.5" thickBot="1">
      <c r="A36" s="170" t="s">
        <v>946</v>
      </c>
      <c r="B36" s="171" t="s">
        <v>84</v>
      </c>
      <c r="C36" s="171" t="s">
        <v>153</v>
      </c>
      <c r="D36" s="172" t="s">
        <v>86</v>
      </c>
    </row>
    <row r="37" spans="1:4" ht="16.5" thickBot="1">
      <c r="A37" s="173" t="s">
        <v>817</v>
      </c>
      <c r="B37" s="173" t="s">
        <v>87</v>
      </c>
      <c r="C37" s="174" t="s">
        <v>88</v>
      </c>
      <c r="D37" s="175"/>
    </row>
    <row r="38" spans="1:4" ht="15.75">
      <c r="A38" s="151" t="s">
        <v>823</v>
      </c>
      <c r="B38" s="151" t="s">
        <v>663</v>
      </c>
      <c r="C38" s="145" t="s">
        <v>88</v>
      </c>
      <c r="D38" s="181" t="s">
        <v>42</v>
      </c>
    </row>
    <row r="39" spans="1:4" ht="15.75">
      <c r="A39" s="151" t="s">
        <v>888</v>
      </c>
      <c r="B39" s="151" t="s">
        <v>665</v>
      </c>
      <c r="C39" s="182" t="s">
        <v>88</v>
      </c>
      <c r="D39" s="147" t="s">
        <v>666</v>
      </c>
    </row>
    <row r="40" spans="1:4" ht="15.75">
      <c r="A40" s="151" t="s">
        <v>891</v>
      </c>
      <c r="B40" s="151" t="s">
        <v>30</v>
      </c>
      <c r="C40" s="182" t="s">
        <v>88</v>
      </c>
      <c r="D40" s="147" t="s">
        <v>39</v>
      </c>
    </row>
    <row r="41" spans="1:4" ht="15.75">
      <c r="A41" s="151" t="s">
        <v>95</v>
      </c>
      <c r="B41" s="151" t="s">
        <v>667</v>
      </c>
      <c r="C41" s="161" t="s">
        <v>668</v>
      </c>
      <c r="D41" s="183">
        <v>18.44</v>
      </c>
    </row>
    <row r="42" spans="1:4" ht="15.75">
      <c r="A42" s="151" t="s">
        <v>96</v>
      </c>
      <c r="B42" s="151" t="s">
        <v>669</v>
      </c>
      <c r="C42" s="182" t="s">
        <v>88</v>
      </c>
      <c r="D42" s="147" t="s">
        <v>670</v>
      </c>
    </row>
    <row r="43" spans="1:4" ht="15.75">
      <c r="A43" s="151" t="s">
        <v>98</v>
      </c>
      <c r="B43" s="151" t="s">
        <v>671</v>
      </c>
      <c r="C43" s="182" t="s">
        <v>88</v>
      </c>
      <c r="D43" s="187" t="s">
        <v>672</v>
      </c>
    </row>
    <row r="44" spans="1:4" ht="31.5">
      <c r="A44" s="151" t="s">
        <v>100</v>
      </c>
      <c r="B44" s="176" t="s">
        <v>673</v>
      </c>
      <c r="C44" s="182" t="s">
        <v>88</v>
      </c>
      <c r="D44" s="26" t="s">
        <v>525</v>
      </c>
    </row>
    <row r="45" spans="1:4" ht="15.75">
      <c r="A45" s="151" t="s">
        <v>102</v>
      </c>
      <c r="B45" s="151" t="s">
        <v>674</v>
      </c>
      <c r="C45" s="184" t="s">
        <v>88</v>
      </c>
      <c r="D45" s="188">
        <v>42005</v>
      </c>
    </row>
    <row r="46" spans="1:4" ht="15.75">
      <c r="A46" s="151" t="s">
        <v>104</v>
      </c>
      <c r="B46" s="161" t="s">
        <v>675</v>
      </c>
      <c r="C46" s="185" t="s">
        <v>676</v>
      </c>
      <c r="D46" s="183">
        <v>9.029</v>
      </c>
    </row>
    <row r="47" spans="1:4" ht="31.5">
      <c r="A47" s="178">
        <v>11</v>
      </c>
      <c r="B47" s="176" t="s">
        <v>685</v>
      </c>
      <c r="C47" s="186" t="s">
        <v>88</v>
      </c>
      <c r="D47" s="26" t="s">
        <v>523</v>
      </c>
    </row>
    <row r="49" ht="13.5" thickBot="1"/>
    <row r="50" spans="1:4" ht="16.5" thickBot="1">
      <c r="A50" s="170" t="s">
        <v>946</v>
      </c>
      <c r="B50" s="171" t="s">
        <v>84</v>
      </c>
      <c r="C50" s="171" t="s">
        <v>153</v>
      </c>
      <c r="D50" s="172" t="s">
        <v>86</v>
      </c>
    </row>
    <row r="51" spans="1:4" ht="16.5" thickBot="1">
      <c r="A51" s="173" t="s">
        <v>817</v>
      </c>
      <c r="B51" s="173" t="s">
        <v>87</v>
      </c>
      <c r="C51" s="174" t="s">
        <v>88</v>
      </c>
      <c r="D51" s="175"/>
    </row>
    <row r="52" spans="1:4" ht="15.75">
      <c r="A52" s="151" t="s">
        <v>823</v>
      </c>
      <c r="B52" s="151" t="s">
        <v>663</v>
      </c>
      <c r="C52" s="145" t="s">
        <v>88</v>
      </c>
      <c r="D52" s="181" t="s">
        <v>42</v>
      </c>
    </row>
    <row r="53" spans="1:4" ht="15.75">
      <c r="A53" s="151" t="s">
        <v>888</v>
      </c>
      <c r="B53" s="151" t="s">
        <v>665</v>
      </c>
      <c r="C53" s="182" t="s">
        <v>88</v>
      </c>
      <c r="D53" s="147" t="s">
        <v>666</v>
      </c>
    </row>
    <row r="54" spans="1:4" ht="15.75">
      <c r="A54" s="151" t="s">
        <v>891</v>
      </c>
      <c r="B54" s="151" t="s">
        <v>30</v>
      </c>
      <c r="C54" s="182" t="s">
        <v>88</v>
      </c>
      <c r="D54" s="147" t="s">
        <v>39</v>
      </c>
    </row>
    <row r="55" spans="1:4" ht="15.75">
      <c r="A55" s="151" t="s">
        <v>95</v>
      </c>
      <c r="B55" s="151" t="s">
        <v>667</v>
      </c>
      <c r="C55" s="161" t="s">
        <v>668</v>
      </c>
      <c r="D55" s="183">
        <v>21.18</v>
      </c>
    </row>
    <row r="56" spans="1:4" ht="15.75">
      <c r="A56" s="151" t="s">
        <v>96</v>
      </c>
      <c r="B56" s="151" t="s">
        <v>669</v>
      </c>
      <c r="C56" s="182" t="s">
        <v>88</v>
      </c>
      <c r="D56" s="147" t="s">
        <v>670</v>
      </c>
    </row>
    <row r="57" spans="1:4" ht="15.75">
      <c r="A57" s="151" t="s">
        <v>98</v>
      </c>
      <c r="B57" s="151" t="s">
        <v>671</v>
      </c>
      <c r="C57" s="182" t="s">
        <v>88</v>
      </c>
      <c r="D57" s="187" t="s">
        <v>672</v>
      </c>
    </row>
    <row r="58" spans="1:4" ht="31.5">
      <c r="A58" s="151" t="s">
        <v>100</v>
      </c>
      <c r="B58" s="176" t="s">
        <v>673</v>
      </c>
      <c r="C58" s="182" t="s">
        <v>88</v>
      </c>
      <c r="D58" s="26" t="s">
        <v>525</v>
      </c>
    </row>
    <row r="59" spans="1:4" ht="15.75">
      <c r="A59" s="151" t="s">
        <v>102</v>
      </c>
      <c r="B59" s="151" t="s">
        <v>674</v>
      </c>
      <c r="C59" s="184" t="s">
        <v>88</v>
      </c>
      <c r="D59" s="188">
        <v>42186</v>
      </c>
    </row>
    <row r="60" spans="1:4" ht="15.75">
      <c r="A60" s="151" t="s">
        <v>104</v>
      </c>
      <c r="B60" s="161" t="s">
        <v>675</v>
      </c>
      <c r="C60" s="185" t="s">
        <v>676</v>
      </c>
      <c r="D60" s="183">
        <v>9.85</v>
      </c>
    </row>
    <row r="61" spans="1:4" ht="31.5">
      <c r="A61" s="178">
        <v>11</v>
      </c>
      <c r="B61" s="176" t="s">
        <v>685</v>
      </c>
      <c r="C61" s="186" t="s">
        <v>88</v>
      </c>
      <c r="D61" s="26" t="s">
        <v>523</v>
      </c>
    </row>
    <row r="63" ht="13.5" thickBot="1"/>
    <row r="64" spans="1:4" ht="16.5" thickBot="1">
      <c r="A64" s="170" t="s">
        <v>946</v>
      </c>
      <c r="B64" s="171" t="s">
        <v>84</v>
      </c>
      <c r="C64" s="171" t="s">
        <v>153</v>
      </c>
      <c r="D64" s="172" t="s">
        <v>86</v>
      </c>
    </row>
    <row r="65" spans="1:4" ht="15.75">
      <c r="A65" s="173" t="s">
        <v>817</v>
      </c>
      <c r="B65" s="173" t="s">
        <v>87</v>
      </c>
      <c r="C65" s="174" t="s">
        <v>88</v>
      </c>
      <c r="D65" s="189"/>
    </row>
    <row r="66" spans="1:4" ht="15.75">
      <c r="A66" s="151" t="s">
        <v>823</v>
      </c>
      <c r="B66" s="151" t="s">
        <v>663</v>
      </c>
      <c r="C66" s="182" t="s">
        <v>88</v>
      </c>
      <c r="D66" s="190" t="s">
        <v>527</v>
      </c>
    </row>
    <row r="67" spans="1:4" ht="15.75">
      <c r="A67" s="151" t="s">
        <v>888</v>
      </c>
      <c r="B67" s="151" t="s">
        <v>665</v>
      </c>
      <c r="C67" s="182" t="s">
        <v>88</v>
      </c>
      <c r="D67" s="147" t="s">
        <v>666</v>
      </c>
    </row>
    <row r="68" spans="1:4" ht="15.75">
      <c r="A68" s="151" t="s">
        <v>891</v>
      </c>
      <c r="B68" s="151" t="s">
        <v>30</v>
      </c>
      <c r="C68" s="182" t="s">
        <v>88</v>
      </c>
      <c r="D68" s="147" t="s">
        <v>501</v>
      </c>
    </row>
    <row r="69" spans="1:4" ht="15.75">
      <c r="A69" s="151" t="s">
        <v>95</v>
      </c>
      <c r="B69" s="151" t="s">
        <v>667</v>
      </c>
      <c r="C69" s="161" t="s">
        <v>668</v>
      </c>
      <c r="D69" s="183">
        <v>1530.46</v>
      </c>
    </row>
    <row r="70" spans="1:4" ht="15.75">
      <c r="A70" s="151" t="s">
        <v>96</v>
      </c>
      <c r="B70" s="151" t="s">
        <v>669</v>
      </c>
      <c r="C70" s="182" t="s">
        <v>88</v>
      </c>
      <c r="D70" s="147" t="s">
        <v>686</v>
      </c>
    </row>
    <row r="71" spans="1:4" ht="15.75">
      <c r="A71" s="151" t="s">
        <v>98</v>
      </c>
      <c r="B71" s="151" t="s">
        <v>671</v>
      </c>
      <c r="C71" s="182" t="s">
        <v>88</v>
      </c>
      <c r="D71" s="187" t="s">
        <v>687</v>
      </c>
    </row>
    <row r="72" spans="1:4" ht="31.5">
      <c r="A72" s="151" t="s">
        <v>100</v>
      </c>
      <c r="B72" s="176" t="s">
        <v>673</v>
      </c>
      <c r="C72" s="182" t="s">
        <v>88</v>
      </c>
      <c r="D72" s="26" t="s">
        <v>530</v>
      </c>
    </row>
    <row r="73" spans="1:4" ht="15.75">
      <c r="A73" s="151" t="s">
        <v>102</v>
      </c>
      <c r="B73" s="151" t="s">
        <v>674</v>
      </c>
      <c r="C73" s="184" t="s">
        <v>88</v>
      </c>
      <c r="D73" s="188">
        <v>42005</v>
      </c>
    </row>
    <row r="74" spans="1:4" ht="15.75">
      <c r="A74" s="151" t="s">
        <v>104</v>
      </c>
      <c r="B74" s="161" t="s">
        <v>533</v>
      </c>
      <c r="C74" s="191" t="s">
        <v>688</v>
      </c>
      <c r="D74" s="3">
        <v>0.03553</v>
      </c>
    </row>
    <row r="75" spans="1:4" ht="15.75">
      <c r="A75" s="151" t="s">
        <v>689</v>
      </c>
      <c r="B75" s="161" t="s">
        <v>535</v>
      </c>
      <c r="C75" s="191" t="s">
        <v>688</v>
      </c>
      <c r="D75" s="192">
        <v>0.03113</v>
      </c>
    </row>
    <row r="76" spans="1:4" ht="15.75">
      <c r="A76" s="151" t="s">
        <v>690</v>
      </c>
      <c r="B76" s="161" t="s">
        <v>536</v>
      </c>
      <c r="C76" s="191" t="s">
        <v>688</v>
      </c>
      <c r="D76" s="192">
        <v>0.02673</v>
      </c>
    </row>
    <row r="77" spans="1:4" ht="31.5">
      <c r="A77" s="178">
        <v>11</v>
      </c>
      <c r="B77" s="176" t="s">
        <v>685</v>
      </c>
      <c r="C77" s="186" t="s">
        <v>88</v>
      </c>
      <c r="D77" s="193" t="s">
        <v>531</v>
      </c>
    </row>
    <row r="78" spans="1:4" ht="15.75">
      <c r="A78" s="151" t="s">
        <v>691</v>
      </c>
      <c r="B78" s="161" t="s">
        <v>537</v>
      </c>
      <c r="C78" s="191" t="s">
        <v>688</v>
      </c>
      <c r="D78" s="194">
        <v>0.02794</v>
      </c>
    </row>
    <row r="79" spans="1:4" ht="31.5">
      <c r="A79" s="178" t="s">
        <v>692</v>
      </c>
      <c r="B79" s="176" t="s">
        <v>685</v>
      </c>
      <c r="C79" s="186" t="s">
        <v>88</v>
      </c>
      <c r="D79" s="193" t="s">
        <v>523</v>
      </c>
    </row>
    <row r="81" ht="13.5" thickBot="1"/>
    <row r="82" spans="1:4" ht="16.5" thickBot="1">
      <c r="A82" s="170" t="s">
        <v>946</v>
      </c>
      <c r="B82" s="171" t="s">
        <v>84</v>
      </c>
      <c r="C82" s="171" t="s">
        <v>153</v>
      </c>
      <c r="D82" s="172" t="s">
        <v>86</v>
      </c>
    </row>
    <row r="83" spans="1:4" ht="15.75">
      <c r="A83" s="173" t="s">
        <v>817</v>
      </c>
      <c r="B83" s="173" t="s">
        <v>87</v>
      </c>
      <c r="C83" s="174" t="s">
        <v>88</v>
      </c>
      <c r="D83" s="189"/>
    </row>
    <row r="84" spans="1:4" ht="15.75">
      <c r="A84" s="151" t="s">
        <v>823</v>
      </c>
      <c r="B84" s="151" t="s">
        <v>663</v>
      </c>
      <c r="C84" s="182" t="s">
        <v>88</v>
      </c>
      <c r="D84" s="190" t="s">
        <v>527</v>
      </c>
    </row>
    <row r="85" spans="1:4" ht="15.75">
      <c r="A85" s="151" t="s">
        <v>888</v>
      </c>
      <c r="B85" s="151" t="s">
        <v>665</v>
      </c>
      <c r="C85" s="182" t="s">
        <v>88</v>
      </c>
      <c r="D85" s="147" t="s">
        <v>666</v>
      </c>
    </row>
    <row r="86" spans="1:4" ht="15.75">
      <c r="A86" s="151" t="s">
        <v>891</v>
      </c>
      <c r="B86" s="151" t="s">
        <v>30</v>
      </c>
      <c r="C86" s="182" t="s">
        <v>88</v>
      </c>
      <c r="D86" s="147" t="s">
        <v>501</v>
      </c>
    </row>
    <row r="87" spans="1:4" ht="15.75">
      <c r="A87" s="151" t="s">
        <v>95</v>
      </c>
      <c r="B87" s="151" t="s">
        <v>667</v>
      </c>
      <c r="C87" s="161" t="s">
        <v>668</v>
      </c>
      <c r="D87" s="183">
        <v>1681.5</v>
      </c>
    </row>
    <row r="88" spans="1:4" ht="15.75">
      <c r="A88" s="151" t="s">
        <v>96</v>
      </c>
      <c r="B88" s="151" t="s">
        <v>669</v>
      </c>
      <c r="C88" s="182" t="s">
        <v>88</v>
      </c>
      <c r="D88" s="147" t="s">
        <v>686</v>
      </c>
    </row>
    <row r="89" spans="1:4" ht="15.75">
      <c r="A89" s="151" t="s">
        <v>98</v>
      </c>
      <c r="B89" s="151" t="s">
        <v>671</v>
      </c>
      <c r="C89" s="182" t="s">
        <v>88</v>
      </c>
      <c r="D89" s="187" t="s">
        <v>687</v>
      </c>
    </row>
    <row r="90" spans="1:4" ht="31.5">
      <c r="A90" s="151" t="s">
        <v>100</v>
      </c>
      <c r="B90" s="176" t="s">
        <v>673</v>
      </c>
      <c r="C90" s="182" t="s">
        <v>88</v>
      </c>
      <c r="D90" s="26" t="s">
        <v>530</v>
      </c>
    </row>
    <row r="91" spans="1:4" ht="15.75">
      <c r="A91" s="151" t="s">
        <v>102</v>
      </c>
      <c r="B91" s="151" t="s">
        <v>674</v>
      </c>
      <c r="C91" s="184" t="s">
        <v>88</v>
      </c>
      <c r="D91" s="188">
        <v>42186</v>
      </c>
    </row>
    <row r="92" spans="1:4" ht="15.75">
      <c r="A92" s="151" t="s">
        <v>104</v>
      </c>
      <c r="B92" s="161" t="s">
        <v>533</v>
      </c>
      <c r="C92" s="191" t="s">
        <v>688</v>
      </c>
      <c r="D92" s="3">
        <v>0.03876</v>
      </c>
    </row>
    <row r="93" spans="1:4" ht="15.75">
      <c r="A93" s="151" t="s">
        <v>689</v>
      </c>
      <c r="B93" s="161" t="s">
        <v>535</v>
      </c>
      <c r="C93" s="191" t="s">
        <v>688</v>
      </c>
      <c r="D93" s="192">
        <v>0.03396</v>
      </c>
    </row>
    <row r="94" spans="1:4" ht="15.75">
      <c r="A94" s="151" t="s">
        <v>690</v>
      </c>
      <c r="B94" s="161" t="s">
        <v>536</v>
      </c>
      <c r="C94" s="191" t="s">
        <v>688</v>
      </c>
      <c r="D94" s="192">
        <v>0.02916</v>
      </c>
    </row>
    <row r="95" spans="1:4" ht="31.5">
      <c r="A95" s="178">
        <v>11</v>
      </c>
      <c r="B95" s="176" t="s">
        <v>685</v>
      </c>
      <c r="C95" s="186" t="s">
        <v>88</v>
      </c>
      <c r="D95" s="193" t="s">
        <v>531</v>
      </c>
    </row>
    <row r="96" spans="1:4" ht="15.75">
      <c r="A96" s="151" t="s">
        <v>691</v>
      </c>
      <c r="B96" s="161" t="s">
        <v>537</v>
      </c>
      <c r="C96" s="191" t="s">
        <v>688</v>
      </c>
      <c r="D96" s="194">
        <v>0.03048</v>
      </c>
    </row>
    <row r="97" spans="1:4" ht="31.5">
      <c r="A97" s="178" t="s">
        <v>692</v>
      </c>
      <c r="B97" s="176" t="s">
        <v>685</v>
      </c>
      <c r="C97" s="186" t="s">
        <v>88</v>
      </c>
      <c r="D97" s="193" t="s">
        <v>523</v>
      </c>
    </row>
    <row r="99" ht="13.5" thickBot="1"/>
    <row r="100" spans="1:4" ht="16.5" thickBot="1">
      <c r="A100" s="170" t="s">
        <v>946</v>
      </c>
      <c r="B100" s="171" t="s">
        <v>84</v>
      </c>
      <c r="C100" s="171" t="s">
        <v>153</v>
      </c>
      <c r="D100" s="172" t="s">
        <v>86</v>
      </c>
    </row>
    <row r="101" spans="1:4" ht="15.75">
      <c r="A101" s="173" t="s">
        <v>817</v>
      </c>
      <c r="B101" s="173" t="s">
        <v>87</v>
      </c>
      <c r="C101" s="174" t="s">
        <v>88</v>
      </c>
      <c r="D101" s="189"/>
    </row>
    <row r="102" spans="1:4" ht="15.75">
      <c r="A102" s="151" t="s">
        <v>823</v>
      </c>
      <c r="B102" s="151" t="s">
        <v>663</v>
      </c>
      <c r="C102" s="182" t="s">
        <v>88</v>
      </c>
      <c r="D102" s="190" t="s">
        <v>693</v>
      </c>
    </row>
    <row r="103" spans="1:4" ht="15.75">
      <c r="A103" s="151" t="s">
        <v>888</v>
      </c>
      <c r="B103" s="151" t="s">
        <v>665</v>
      </c>
      <c r="C103" s="182" t="s">
        <v>88</v>
      </c>
      <c r="D103" s="147" t="s">
        <v>666</v>
      </c>
    </row>
    <row r="104" spans="1:4" ht="15.75">
      <c r="A104" s="151" t="s">
        <v>891</v>
      </c>
      <c r="B104" s="151" t="s">
        <v>30</v>
      </c>
      <c r="C104" s="182" t="s">
        <v>88</v>
      </c>
      <c r="D104" s="147" t="s">
        <v>501</v>
      </c>
    </row>
    <row r="105" spans="1:4" ht="15.75">
      <c r="A105" s="151" t="s">
        <v>95</v>
      </c>
      <c r="B105" s="151" t="s">
        <v>667</v>
      </c>
      <c r="C105" s="161" t="s">
        <v>668</v>
      </c>
      <c r="D105" s="183">
        <v>1530.46</v>
      </c>
    </row>
    <row r="106" spans="1:4" ht="15.75">
      <c r="A106" s="151" t="s">
        <v>96</v>
      </c>
      <c r="B106" s="151" t="s">
        <v>669</v>
      </c>
      <c r="C106" s="182" t="s">
        <v>88</v>
      </c>
      <c r="D106" s="147" t="s">
        <v>686</v>
      </c>
    </row>
    <row r="107" spans="1:4" ht="15.75">
      <c r="A107" s="151" t="s">
        <v>98</v>
      </c>
      <c r="B107" s="151" t="s">
        <v>671</v>
      </c>
      <c r="C107" s="182" t="s">
        <v>88</v>
      </c>
      <c r="D107" s="187" t="s">
        <v>687</v>
      </c>
    </row>
    <row r="108" spans="1:4" ht="31.5">
      <c r="A108" s="151" t="s">
        <v>100</v>
      </c>
      <c r="B108" s="176" t="s">
        <v>673</v>
      </c>
      <c r="C108" s="182" t="s">
        <v>88</v>
      </c>
      <c r="D108" s="26" t="s">
        <v>532</v>
      </c>
    </row>
    <row r="109" spans="1:4" ht="15.75">
      <c r="A109" s="151" t="s">
        <v>102</v>
      </c>
      <c r="B109" s="151" t="s">
        <v>674</v>
      </c>
      <c r="C109" s="184" t="s">
        <v>88</v>
      </c>
      <c r="D109" s="188">
        <v>42005</v>
      </c>
    </row>
    <row r="110" spans="1:4" ht="15.75">
      <c r="A110" s="151" t="s">
        <v>104</v>
      </c>
      <c r="B110" s="161" t="s">
        <v>694</v>
      </c>
      <c r="C110" s="195" t="s">
        <v>695</v>
      </c>
      <c r="D110" s="3">
        <v>3.846</v>
      </c>
    </row>
    <row r="111" spans="1:4" ht="31.5">
      <c r="A111" s="178">
        <v>11</v>
      </c>
      <c r="B111" s="176" t="s">
        <v>685</v>
      </c>
      <c r="C111" s="186" t="s">
        <v>88</v>
      </c>
      <c r="D111" s="26" t="s">
        <v>696</v>
      </c>
    </row>
    <row r="113" ht="13.5" thickBot="1"/>
    <row r="114" spans="1:4" ht="16.5" thickBot="1">
      <c r="A114" s="170" t="s">
        <v>946</v>
      </c>
      <c r="B114" s="171" t="s">
        <v>84</v>
      </c>
      <c r="C114" s="171" t="s">
        <v>153</v>
      </c>
      <c r="D114" s="172" t="s">
        <v>86</v>
      </c>
    </row>
    <row r="115" spans="1:4" ht="15.75">
      <c r="A115" s="173" t="s">
        <v>817</v>
      </c>
      <c r="B115" s="173" t="s">
        <v>87</v>
      </c>
      <c r="C115" s="174" t="s">
        <v>88</v>
      </c>
      <c r="D115" s="189"/>
    </row>
    <row r="116" spans="1:4" ht="15.75">
      <c r="A116" s="151" t="s">
        <v>823</v>
      </c>
      <c r="B116" s="151" t="s">
        <v>663</v>
      </c>
      <c r="C116" s="182" t="s">
        <v>88</v>
      </c>
      <c r="D116" s="190" t="s">
        <v>693</v>
      </c>
    </row>
    <row r="117" spans="1:4" ht="15.75">
      <c r="A117" s="151" t="s">
        <v>888</v>
      </c>
      <c r="B117" s="151" t="s">
        <v>665</v>
      </c>
      <c r="C117" s="182" t="s">
        <v>88</v>
      </c>
      <c r="D117" s="147" t="s">
        <v>666</v>
      </c>
    </row>
    <row r="118" spans="1:4" ht="15.75">
      <c r="A118" s="151" t="s">
        <v>891</v>
      </c>
      <c r="B118" s="151" t="s">
        <v>30</v>
      </c>
      <c r="C118" s="182" t="s">
        <v>88</v>
      </c>
      <c r="D118" s="147" t="s">
        <v>501</v>
      </c>
    </row>
    <row r="119" spans="1:4" ht="15.75">
      <c r="A119" s="151" t="s">
        <v>95</v>
      </c>
      <c r="B119" s="151" t="s">
        <v>667</v>
      </c>
      <c r="C119" s="161" t="s">
        <v>668</v>
      </c>
      <c r="D119" s="183">
        <v>1681.5</v>
      </c>
    </row>
    <row r="120" spans="1:4" ht="15.75">
      <c r="A120" s="151" t="s">
        <v>96</v>
      </c>
      <c r="B120" s="151" t="s">
        <v>669</v>
      </c>
      <c r="C120" s="182" t="s">
        <v>88</v>
      </c>
      <c r="D120" s="147" t="s">
        <v>686</v>
      </c>
    </row>
    <row r="121" spans="1:4" ht="15.75">
      <c r="A121" s="151" t="s">
        <v>98</v>
      </c>
      <c r="B121" s="151" t="s">
        <v>671</v>
      </c>
      <c r="C121" s="182" t="s">
        <v>88</v>
      </c>
      <c r="D121" s="187" t="s">
        <v>687</v>
      </c>
    </row>
    <row r="122" spans="1:4" ht="31.5">
      <c r="A122" s="151" t="s">
        <v>100</v>
      </c>
      <c r="B122" s="176" t="s">
        <v>673</v>
      </c>
      <c r="C122" s="182" t="s">
        <v>88</v>
      </c>
      <c r="D122" s="26" t="s">
        <v>532</v>
      </c>
    </row>
    <row r="123" spans="1:4" ht="15.75">
      <c r="A123" s="151" t="s">
        <v>102</v>
      </c>
      <c r="B123" s="151" t="s">
        <v>674</v>
      </c>
      <c r="C123" s="184" t="s">
        <v>88</v>
      </c>
      <c r="D123" s="188">
        <v>42186</v>
      </c>
    </row>
    <row r="124" spans="1:4" ht="15.75">
      <c r="A124" s="151" t="s">
        <v>104</v>
      </c>
      <c r="B124" s="161" t="s">
        <v>694</v>
      </c>
      <c r="C124" s="195" t="s">
        <v>695</v>
      </c>
      <c r="D124" s="3">
        <v>4.195</v>
      </c>
    </row>
    <row r="125" spans="1:4" ht="31.5">
      <c r="A125" s="178">
        <v>11</v>
      </c>
      <c r="B125" s="176" t="s">
        <v>685</v>
      </c>
      <c r="C125" s="186" t="s">
        <v>88</v>
      </c>
      <c r="D125" s="26" t="s">
        <v>696</v>
      </c>
    </row>
    <row r="127" ht="13.5" thickBot="1"/>
    <row r="128" spans="1:4" ht="16.5" thickBot="1">
      <c r="A128" s="170" t="s">
        <v>946</v>
      </c>
      <c r="B128" s="171" t="s">
        <v>84</v>
      </c>
      <c r="C128" s="171" t="s">
        <v>153</v>
      </c>
      <c r="D128" s="172" t="s">
        <v>86</v>
      </c>
    </row>
    <row r="129" spans="1:4" ht="15.75">
      <c r="A129" s="173" t="s">
        <v>817</v>
      </c>
      <c r="B129" s="173" t="s">
        <v>87</v>
      </c>
      <c r="C129" s="174" t="s">
        <v>88</v>
      </c>
      <c r="D129" s="189"/>
    </row>
    <row r="130" spans="1:4" ht="15.75">
      <c r="A130" s="151" t="s">
        <v>823</v>
      </c>
      <c r="B130" s="151" t="s">
        <v>663</v>
      </c>
      <c r="C130" s="182" t="s">
        <v>88</v>
      </c>
      <c r="D130" s="190" t="s">
        <v>546</v>
      </c>
    </row>
    <row r="131" spans="1:4" ht="15.75">
      <c r="A131" s="151" t="s">
        <v>888</v>
      </c>
      <c r="B131" s="151" t="s">
        <v>665</v>
      </c>
      <c r="C131" s="182" t="s">
        <v>88</v>
      </c>
      <c r="D131" s="147" t="s">
        <v>666</v>
      </c>
    </row>
    <row r="132" spans="1:4" ht="15.75">
      <c r="A132" s="151" t="s">
        <v>891</v>
      </c>
      <c r="B132" s="151" t="s">
        <v>30</v>
      </c>
      <c r="C132" s="182" t="s">
        <v>88</v>
      </c>
      <c r="D132" s="147" t="s">
        <v>510</v>
      </c>
    </row>
    <row r="133" spans="1:4" ht="25.5">
      <c r="A133" s="151" t="s">
        <v>95</v>
      </c>
      <c r="B133" s="176" t="s">
        <v>697</v>
      </c>
      <c r="C133" s="161" t="s">
        <v>668</v>
      </c>
      <c r="D133" s="183">
        <v>2.8</v>
      </c>
    </row>
    <row r="134" spans="1:4" ht="15.75">
      <c r="A134" s="151" t="s">
        <v>698</v>
      </c>
      <c r="B134" s="176" t="s">
        <v>699</v>
      </c>
      <c r="C134" s="161" t="s">
        <v>668</v>
      </c>
      <c r="D134" s="183">
        <v>3.5</v>
      </c>
    </row>
    <row r="135" spans="1:4" ht="15.75">
      <c r="A135" s="151" t="s">
        <v>96</v>
      </c>
      <c r="B135" s="151" t="s">
        <v>669</v>
      </c>
      <c r="C135" s="182" t="s">
        <v>88</v>
      </c>
      <c r="D135" s="147" t="s">
        <v>700</v>
      </c>
    </row>
    <row r="136" spans="1:4" ht="15.75">
      <c r="A136" s="151" t="s">
        <v>98</v>
      </c>
      <c r="B136" s="151" t="s">
        <v>671</v>
      </c>
      <c r="C136" s="182" t="s">
        <v>88</v>
      </c>
      <c r="D136" s="187" t="s">
        <v>701</v>
      </c>
    </row>
    <row r="137" spans="1:4" ht="31.5">
      <c r="A137" s="151" t="s">
        <v>100</v>
      </c>
      <c r="B137" s="176" t="s">
        <v>673</v>
      </c>
      <c r="C137" s="182" t="s">
        <v>88</v>
      </c>
      <c r="D137" s="26" t="s">
        <v>702</v>
      </c>
    </row>
    <row r="138" spans="1:4" ht="15.75">
      <c r="A138" s="151" t="s">
        <v>102</v>
      </c>
      <c r="B138" s="151" t="s">
        <v>674</v>
      </c>
      <c r="C138" s="184" t="s">
        <v>88</v>
      </c>
      <c r="D138" s="196">
        <v>42005</v>
      </c>
    </row>
    <row r="139" spans="1:4" ht="25.5">
      <c r="A139" s="197">
        <v>10</v>
      </c>
      <c r="B139" s="176" t="s">
        <v>703</v>
      </c>
      <c r="C139" s="145" t="s">
        <v>704</v>
      </c>
      <c r="D139" s="194">
        <v>2.5</v>
      </c>
    </row>
    <row r="140" spans="1:4" ht="30" customHeight="1">
      <c r="A140" s="197" t="s">
        <v>705</v>
      </c>
      <c r="B140" s="176" t="s">
        <v>706</v>
      </c>
      <c r="C140" s="145" t="s">
        <v>704</v>
      </c>
      <c r="D140" s="194">
        <v>4</v>
      </c>
    </row>
    <row r="141" spans="1:4" ht="32.25" customHeight="1">
      <c r="A141" s="197" t="s">
        <v>690</v>
      </c>
      <c r="B141" s="176" t="s">
        <v>707</v>
      </c>
      <c r="C141" s="145" t="s">
        <v>704</v>
      </c>
      <c r="D141" s="194">
        <v>4.5</v>
      </c>
    </row>
    <row r="142" spans="1:4" ht="28.5" customHeight="1">
      <c r="A142" s="178">
        <v>11</v>
      </c>
      <c r="B142" s="176" t="s">
        <v>685</v>
      </c>
      <c r="C142" s="186"/>
      <c r="D142" s="26" t="s">
        <v>708</v>
      </c>
    </row>
    <row r="144" ht="13.5" thickBot="1"/>
    <row r="145" spans="1:4" ht="16.5" thickBot="1">
      <c r="A145" s="170" t="s">
        <v>946</v>
      </c>
      <c r="B145" s="171" t="s">
        <v>84</v>
      </c>
      <c r="C145" s="171" t="s">
        <v>153</v>
      </c>
      <c r="D145" s="172" t="s">
        <v>86</v>
      </c>
    </row>
    <row r="146" spans="1:4" ht="15.75">
      <c r="A146" s="173" t="s">
        <v>817</v>
      </c>
      <c r="B146" s="173" t="s">
        <v>87</v>
      </c>
      <c r="C146" s="174" t="s">
        <v>88</v>
      </c>
      <c r="D146" s="189"/>
    </row>
    <row r="147" spans="1:4" ht="15.75">
      <c r="A147" s="151" t="s">
        <v>823</v>
      </c>
      <c r="B147" s="151" t="s">
        <v>663</v>
      </c>
      <c r="C147" s="182" t="s">
        <v>88</v>
      </c>
      <c r="D147" s="190" t="s">
        <v>546</v>
      </c>
    </row>
    <row r="148" spans="1:4" ht="15.75">
      <c r="A148" s="151" t="s">
        <v>888</v>
      </c>
      <c r="B148" s="151" t="s">
        <v>665</v>
      </c>
      <c r="C148" s="182" t="s">
        <v>88</v>
      </c>
      <c r="D148" s="147" t="s">
        <v>666</v>
      </c>
    </row>
    <row r="149" spans="1:4" ht="15.75">
      <c r="A149" s="151" t="s">
        <v>891</v>
      </c>
      <c r="B149" s="151" t="s">
        <v>30</v>
      </c>
      <c r="C149" s="182" t="s">
        <v>88</v>
      </c>
      <c r="D149" s="147" t="s">
        <v>510</v>
      </c>
    </row>
    <row r="150" spans="1:4" ht="25.5">
      <c r="A150" s="151" t="s">
        <v>95</v>
      </c>
      <c r="B150" s="176" t="s">
        <v>697</v>
      </c>
      <c r="C150" s="161" t="s">
        <v>668</v>
      </c>
      <c r="D150" s="183">
        <v>3.06</v>
      </c>
    </row>
    <row r="151" spans="1:4" ht="15.75">
      <c r="A151" s="151" t="s">
        <v>698</v>
      </c>
      <c r="B151" s="176" t="s">
        <v>699</v>
      </c>
      <c r="C151" s="161" t="s">
        <v>668</v>
      </c>
      <c r="D151" s="183">
        <v>3.83</v>
      </c>
    </row>
    <row r="152" spans="1:4" ht="15.75">
      <c r="A152" s="151" t="s">
        <v>96</v>
      </c>
      <c r="B152" s="151" t="s">
        <v>669</v>
      </c>
      <c r="C152" s="182" t="s">
        <v>88</v>
      </c>
      <c r="D152" s="147" t="s">
        <v>700</v>
      </c>
    </row>
    <row r="153" spans="1:4" ht="15.75">
      <c r="A153" s="151" t="s">
        <v>98</v>
      </c>
      <c r="B153" s="151" t="s">
        <v>671</v>
      </c>
      <c r="C153" s="182" t="s">
        <v>88</v>
      </c>
      <c r="D153" s="187" t="s">
        <v>701</v>
      </c>
    </row>
    <row r="154" spans="1:4" ht="31.5">
      <c r="A154" s="151" t="s">
        <v>100</v>
      </c>
      <c r="B154" s="176" t="s">
        <v>673</v>
      </c>
      <c r="C154" s="182" t="s">
        <v>88</v>
      </c>
      <c r="D154" s="26" t="s">
        <v>702</v>
      </c>
    </row>
    <row r="155" spans="1:4" ht="15.75">
      <c r="A155" s="151" t="s">
        <v>102</v>
      </c>
      <c r="B155" s="151" t="s">
        <v>674</v>
      </c>
      <c r="C155" s="184" t="s">
        <v>88</v>
      </c>
      <c r="D155" s="196">
        <v>42186</v>
      </c>
    </row>
    <row r="156" spans="1:4" ht="25.5">
      <c r="A156" s="197">
        <v>10</v>
      </c>
      <c r="B156" s="176" t="s">
        <v>703</v>
      </c>
      <c r="C156" s="145" t="s">
        <v>704</v>
      </c>
      <c r="D156" s="194">
        <v>2.5</v>
      </c>
    </row>
    <row r="157" spans="1:4" ht="30" customHeight="1">
      <c r="A157" s="197" t="s">
        <v>705</v>
      </c>
      <c r="B157" s="176" t="s">
        <v>706</v>
      </c>
      <c r="C157" s="145" t="s">
        <v>704</v>
      </c>
      <c r="D157" s="194">
        <v>4</v>
      </c>
    </row>
    <row r="158" spans="1:4" ht="32.25" customHeight="1">
      <c r="A158" s="197" t="s">
        <v>690</v>
      </c>
      <c r="B158" s="176" t="s">
        <v>707</v>
      </c>
      <c r="C158" s="145" t="s">
        <v>704</v>
      </c>
      <c r="D158" s="194">
        <v>4.5</v>
      </c>
    </row>
    <row r="159" spans="1:4" ht="28.5" customHeight="1">
      <c r="A159" s="178">
        <v>11</v>
      </c>
      <c r="B159" s="176" t="s">
        <v>685</v>
      </c>
      <c r="C159" s="186"/>
      <c r="D159" s="26" t="s">
        <v>708</v>
      </c>
    </row>
    <row r="160" s="198" customFormat="1" ht="12.75"/>
    <row r="161" s="198" customFormat="1" ht="12.75"/>
    <row r="162" s="198" customFormat="1" ht="12.75"/>
    <row r="163" s="198" customFormat="1" ht="12.75"/>
    <row r="164" s="198" customFormat="1" ht="12.75"/>
    <row r="165" s="198" customFormat="1" ht="12.75"/>
    <row r="166" s="198" customFormat="1" ht="12.75"/>
    <row r="167" s="198" customFormat="1" ht="12.75"/>
    <row r="168" s="198" customFormat="1" ht="12.75"/>
    <row r="169" s="198" customFormat="1" ht="12.75"/>
    <row r="170" s="198" customFormat="1" ht="12.75"/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169" t="s">
        <v>661</v>
      </c>
      <c r="B1" s="61"/>
      <c r="C1" s="61"/>
      <c r="D1" s="61"/>
    </row>
    <row r="2" spans="1:4" ht="14.25">
      <c r="A2" s="169" t="s">
        <v>662</v>
      </c>
      <c r="B2" s="61"/>
      <c r="C2" s="61"/>
      <c r="D2" s="61"/>
    </row>
    <row r="3" spans="1:4" ht="12.75">
      <c r="A3" s="61"/>
      <c r="B3" s="61"/>
      <c r="C3" s="61"/>
      <c r="D3" s="61"/>
    </row>
    <row r="4" ht="12.75">
      <c r="D4" s="365" t="s">
        <v>953</v>
      </c>
    </row>
    <row r="5" ht="13.5" thickBot="1"/>
    <row r="6" spans="1:4" ht="16.5" thickBot="1">
      <c r="A6" s="170" t="s">
        <v>946</v>
      </c>
      <c r="B6" s="171" t="s">
        <v>84</v>
      </c>
      <c r="C6" s="171" t="s">
        <v>153</v>
      </c>
      <c r="D6" s="172" t="s">
        <v>86</v>
      </c>
    </row>
    <row r="7" spans="1:4" ht="16.5" thickBot="1">
      <c r="A7" s="366" t="s">
        <v>817</v>
      </c>
      <c r="B7" s="173" t="s">
        <v>87</v>
      </c>
      <c r="C7" s="174" t="s">
        <v>88</v>
      </c>
      <c r="D7" s="367"/>
    </row>
    <row r="8" spans="1:4" ht="19.5">
      <c r="A8" s="368" t="s">
        <v>823</v>
      </c>
      <c r="B8" s="151" t="s">
        <v>663</v>
      </c>
      <c r="C8" s="145" t="s">
        <v>88</v>
      </c>
      <c r="D8" s="369" t="s">
        <v>954</v>
      </c>
    </row>
    <row r="9" spans="1:4" ht="15.75">
      <c r="A9" s="368" t="s">
        <v>888</v>
      </c>
      <c r="B9" s="151" t="s">
        <v>665</v>
      </c>
      <c r="C9" s="182" t="s">
        <v>88</v>
      </c>
      <c r="D9" s="370" t="s">
        <v>666</v>
      </c>
    </row>
    <row r="10" spans="1:4" ht="15.75">
      <c r="A10" s="368" t="s">
        <v>891</v>
      </c>
      <c r="B10" s="151" t="s">
        <v>30</v>
      </c>
      <c r="C10" s="182" t="s">
        <v>88</v>
      </c>
      <c r="D10" s="370" t="s">
        <v>39</v>
      </c>
    </row>
    <row r="11" spans="1:4" ht="15.75">
      <c r="A11" s="368" t="s">
        <v>95</v>
      </c>
      <c r="B11" s="151" t="s">
        <v>667</v>
      </c>
      <c r="C11" s="161" t="s">
        <v>668</v>
      </c>
      <c r="D11" s="371">
        <v>29.97</v>
      </c>
    </row>
    <row r="12" spans="1:4" ht="15.75">
      <c r="A12" s="368" t="s">
        <v>96</v>
      </c>
      <c r="B12" s="151" t="s">
        <v>669</v>
      </c>
      <c r="C12" s="182" t="s">
        <v>88</v>
      </c>
      <c r="D12" s="370" t="s">
        <v>955</v>
      </c>
    </row>
    <row r="13" spans="1:4" ht="15.75">
      <c r="A13" s="368" t="s">
        <v>98</v>
      </c>
      <c r="B13" s="151" t="s">
        <v>671</v>
      </c>
      <c r="C13" s="182" t="s">
        <v>88</v>
      </c>
      <c r="D13" s="370" t="s">
        <v>672</v>
      </c>
    </row>
    <row r="14" spans="1:4" ht="31.5">
      <c r="A14" s="368" t="s">
        <v>100</v>
      </c>
      <c r="B14" s="176" t="s">
        <v>673</v>
      </c>
      <c r="C14" s="182" t="s">
        <v>88</v>
      </c>
      <c r="D14" s="372" t="s">
        <v>956</v>
      </c>
    </row>
    <row r="15" spans="1:4" ht="15.75">
      <c r="A15" s="368" t="s">
        <v>102</v>
      </c>
      <c r="B15" s="151" t="s">
        <v>674</v>
      </c>
      <c r="C15" s="184" t="s">
        <v>88</v>
      </c>
      <c r="D15" s="373">
        <v>42370</v>
      </c>
    </row>
    <row r="16" spans="1:4" ht="15.75">
      <c r="A16" s="368" t="s">
        <v>104</v>
      </c>
      <c r="B16" s="161" t="s">
        <v>675</v>
      </c>
      <c r="C16" s="185" t="s">
        <v>957</v>
      </c>
      <c r="D16" s="374">
        <v>6.597</v>
      </c>
    </row>
    <row r="17" spans="1:4" ht="25.5">
      <c r="A17" s="375">
        <v>11</v>
      </c>
      <c r="B17" s="176" t="s">
        <v>677</v>
      </c>
      <c r="C17" s="186" t="s">
        <v>88</v>
      </c>
      <c r="D17" s="372" t="s">
        <v>523</v>
      </c>
    </row>
    <row r="18" spans="1:4" ht="15.75">
      <c r="A18" s="376" t="s">
        <v>678</v>
      </c>
      <c r="B18" s="151" t="s">
        <v>679</v>
      </c>
      <c r="C18" s="377" t="s">
        <v>958</v>
      </c>
      <c r="D18" s="378">
        <v>0.03</v>
      </c>
    </row>
    <row r="19" spans="1:4" ht="26.25" thickBot="1">
      <c r="A19" s="379" t="s">
        <v>681</v>
      </c>
      <c r="B19" s="380" t="s">
        <v>682</v>
      </c>
      <c r="C19" s="381" t="s">
        <v>88</v>
      </c>
      <c r="D19" s="382" t="s">
        <v>684</v>
      </c>
    </row>
    <row r="22" ht="13.5" thickBot="1"/>
    <row r="23" spans="1:4" ht="16.5" thickBot="1">
      <c r="A23" s="170" t="s">
        <v>946</v>
      </c>
      <c r="B23" s="171" t="s">
        <v>84</v>
      </c>
      <c r="C23" s="171" t="s">
        <v>153</v>
      </c>
      <c r="D23" s="172" t="s">
        <v>86</v>
      </c>
    </row>
    <row r="24" spans="1:4" ht="16.5" thickBot="1">
      <c r="A24" s="366" t="s">
        <v>817</v>
      </c>
      <c r="B24" s="173" t="s">
        <v>87</v>
      </c>
      <c r="C24" s="174" t="s">
        <v>88</v>
      </c>
      <c r="D24" s="367"/>
    </row>
    <row r="25" spans="1:4" ht="19.5">
      <c r="A25" s="368" t="s">
        <v>823</v>
      </c>
      <c r="B25" s="151" t="s">
        <v>663</v>
      </c>
      <c r="C25" s="145" t="s">
        <v>88</v>
      </c>
      <c r="D25" s="369" t="s">
        <v>42</v>
      </c>
    </row>
    <row r="26" spans="1:4" ht="15.75">
      <c r="A26" s="368" t="s">
        <v>888</v>
      </c>
      <c r="B26" s="151" t="s">
        <v>665</v>
      </c>
      <c r="C26" s="182" t="s">
        <v>88</v>
      </c>
      <c r="D26" s="370" t="s">
        <v>666</v>
      </c>
    </row>
    <row r="27" spans="1:4" ht="15.75">
      <c r="A27" s="368" t="s">
        <v>891</v>
      </c>
      <c r="B27" s="151" t="s">
        <v>30</v>
      </c>
      <c r="C27" s="182" t="s">
        <v>88</v>
      </c>
      <c r="D27" s="370" t="s">
        <v>39</v>
      </c>
    </row>
    <row r="28" spans="1:4" ht="15.75">
      <c r="A28" s="368" t="s">
        <v>95</v>
      </c>
      <c r="B28" s="151" t="s">
        <v>667</v>
      </c>
      <c r="C28" s="161" t="s">
        <v>668</v>
      </c>
      <c r="D28" s="371">
        <v>21.18</v>
      </c>
    </row>
    <row r="29" spans="1:4" ht="15.75">
      <c r="A29" s="368" t="s">
        <v>96</v>
      </c>
      <c r="B29" s="151" t="s">
        <v>669</v>
      </c>
      <c r="C29" s="182" t="s">
        <v>88</v>
      </c>
      <c r="D29" s="370" t="s">
        <v>955</v>
      </c>
    </row>
    <row r="30" spans="1:4" ht="15.75">
      <c r="A30" s="368" t="s">
        <v>98</v>
      </c>
      <c r="B30" s="151" t="s">
        <v>671</v>
      </c>
      <c r="C30" s="182" t="s">
        <v>88</v>
      </c>
      <c r="D30" s="383" t="s">
        <v>672</v>
      </c>
    </row>
    <row r="31" spans="1:4" ht="25.5">
      <c r="A31" s="368" t="s">
        <v>100</v>
      </c>
      <c r="B31" s="176" t="s">
        <v>673</v>
      </c>
      <c r="C31" s="182" t="s">
        <v>88</v>
      </c>
      <c r="D31" s="372" t="s">
        <v>525</v>
      </c>
    </row>
    <row r="32" spans="1:4" ht="15.75">
      <c r="A32" s="368" t="s">
        <v>102</v>
      </c>
      <c r="B32" s="151" t="s">
        <v>674</v>
      </c>
      <c r="C32" s="184" t="s">
        <v>88</v>
      </c>
      <c r="D32" s="373">
        <v>42370</v>
      </c>
    </row>
    <row r="33" spans="1:4" ht="15.75">
      <c r="A33" s="368" t="s">
        <v>104</v>
      </c>
      <c r="B33" s="161" t="s">
        <v>675</v>
      </c>
      <c r="C33" s="185" t="s">
        <v>959</v>
      </c>
      <c r="D33" s="371">
        <v>11.491</v>
      </c>
    </row>
    <row r="34" spans="1:4" ht="26.25" thickBot="1">
      <c r="A34" s="384">
        <v>11</v>
      </c>
      <c r="B34" s="380" t="s">
        <v>960</v>
      </c>
      <c r="C34" s="385" t="s">
        <v>88</v>
      </c>
      <c r="D34" s="382" t="s">
        <v>523</v>
      </c>
    </row>
    <row r="37" ht="13.5" thickBot="1"/>
    <row r="38" spans="1:4" ht="16.5" thickBot="1">
      <c r="A38" s="170" t="s">
        <v>946</v>
      </c>
      <c r="B38" s="171" t="s">
        <v>84</v>
      </c>
      <c r="C38" s="171" t="s">
        <v>153</v>
      </c>
      <c r="D38" s="172" t="s">
        <v>86</v>
      </c>
    </row>
    <row r="39" spans="1:4" ht="15.75">
      <c r="A39" s="366" t="s">
        <v>817</v>
      </c>
      <c r="B39" s="173" t="s">
        <v>87</v>
      </c>
      <c r="C39" s="174" t="s">
        <v>88</v>
      </c>
      <c r="D39" s="386"/>
    </row>
    <row r="40" spans="1:4" ht="18.75">
      <c r="A40" s="368" t="s">
        <v>823</v>
      </c>
      <c r="B40" s="151" t="s">
        <v>663</v>
      </c>
      <c r="C40" s="182" t="s">
        <v>88</v>
      </c>
      <c r="D40" s="387" t="s">
        <v>527</v>
      </c>
    </row>
    <row r="41" spans="1:4" ht="15.75">
      <c r="A41" s="368" t="s">
        <v>888</v>
      </c>
      <c r="B41" s="151" t="s">
        <v>665</v>
      </c>
      <c r="C41" s="182" t="s">
        <v>88</v>
      </c>
      <c r="D41" s="370" t="s">
        <v>666</v>
      </c>
    </row>
    <row r="42" spans="1:4" ht="15.75">
      <c r="A42" s="368" t="s">
        <v>891</v>
      </c>
      <c r="B42" s="151" t="s">
        <v>30</v>
      </c>
      <c r="C42" s="182" t="s">
        <v>88</v>
      </c>
      <c r="D42" s="370" t="s">
        <v>501</v>
      </c>
    </row>
    <row r="43" spans="1:4" ht="15.75">
      <c r="A43" s="368" t="s">
        <v>95</v>
      </c>
      <c r="B43" s="151" t="s">
        <v>667</v>
      </c>
      <c r="C43" s="161" t="s">
        <v>668</v>
      </c>
      <c r="D43" s="371">
        <v>1681.5</v>
      </c>
    </row>
    <row r="44" spans="1:4" ht="15.75">
      <c r="A44" s="368" t="s">
        <v>96</v>
      </c>
      <c r="B44" s="151" t="s">
        <v>669</v>
      </c>
      <c r="C44" s="182" t="s">
        <v>88</v>
      </c>
      <c r="D44" s="370" t="s">
        <v>961</v>
      </c>
    </row>
    <row r="45" spans="1:4" ht="15.75">
      <c r="A45" s="368" t="s">
        <v>98</v>
      </c>
      <c r="B45" s="151" t="s">
        <v>671</v>
      </c>
      <c r="C45" s="182" t="s">
        <v>88</v>
      </c>
      <c r="D45" s="383" t="s">
        <v>687</v>
      </c>
    </row>
    <row r="46" spans="1:4" ht="31.5">
      <c r="A46" s="368" t="s">
        <v>100</v>
      </c>
      <c r="B46" s="176" t="s">
        <v>673</v>
      </c>
      <c r="C46" s="182" t="s">
        <v>88</v>
      </c>
      <c r="D46" s="372" t="s">
        <v>530</v>
      </c>
    </row>
    <row r="47" spans="1:4" ht="15.75">
      <c r="A47" s="368" t="s">
        <v>102</v>
      </c>
      <c r="B47" s="151" t="s">
        <v>674</v>
      </c>
      <c r="C47" s="184" t="s">
        <v>88</v>
      </c>
      <c r="D47" s="373">
        <v>42370</v>
      </c>
    </row>
    <row r="48" spans="1:4" ht="15.75">
      <c r="A48" s="368" t="s">
        <v>104</v>
      </c>
      <c r="B48" s="161" t="s">
        <v>533</v>
      </c>
      <c r="C48" s="191" t="s">
        <v>962</v>
      </c>
      <c r="D48" s="388">
        <v>0.0323</v>
      </c>
    </row>
    <row r="49" spans="1:4" ht="15.75">
      <c r="A49" s="368" t="s">
        <v>689</v>
      </c>
      <c r="B49" s="161" t="s">
        <v>535</v>
      </c>
      <c r="C49" s="191" t="s">
        <v>962</v>
      </c>
      <c r="D49" s="389">
        <v>0.0283</v>
      </c>
    </row>
    <row r="50" spans="1:4" ht="15.75">
      <c r="A50" s="368" t="s">
        <v>690</v>
      </c>
      <c r="B50" s="161" t="s">
        <v>536</v>
      </c>
      <c r="C50" s="191" t="s">
        <v>962</v>
      </c>
      <c r="D50" s="389">
        <v>0.0243</v>
      </c>
    </row>
    <row r="51" spans="1:4" ht="15.75">
      <c r="A51" s="368" t="s">
        <v>691</v>
      </c>
      <c r="B51" s="161" t="s">
        <v>537</v>
      </c>
      <c r="C51" s="191" t="s">
        <v>962</v>
      </c>
      <c r="D51" s="390">
        <v>0.0254</v>
      </c>
    </row>
    <row r="52" spans="1:4" ht="25.5">
      <c r="A52" s="375">
        <v>11</v>
      </c>
      <c r="B52" s="176" t="s">
        <v>685</v>
      </c>
      <c r="C52" s="186" t="s">
        <v>88</v>
      </c>
      <c r="D52" s="391" t="s">
        <v>963</v>
      </c>
    </row>
    <row r="53" ht="15.75">
      <c r="B53" s="392" t="s">
        <v>990</v>
      </c>
    </row>
    <row r="55" ht="13.5" thickBot="1"/>
    <row r="56" spans="1:4" ht="16.5" thickBot="1">
      <c r="A56" s="170" t="s">
        <v>946</v>
      </c>
      <c r="B56" s="171" t="s">
        <v>84</v>
      </c>
      <c r="C56" s="171" t="s">
        <v>153</v>
      </c>
      <c r="D56" s="172" t="s">
        <v>86</v>
      </c>
    </row>
    <row r="57" spans="1:4" ht="15.75">
      <c r="A57" s="366" t="s">
        <v>817</v>
      </c>
      <c r="B57" s="173" t="s">
        <v>87</v>
      </c>
      <c r="C57" s="174" t="s">
        <v>88</v>
      </c>
      <c r="D57" s="386"/>
    </row>
    <row r="58" spans="1:4" ht="18.75">
      <c r="A58" s="368" t="s">
        <v>823</v>
      </c>
      <c r="B58" s="151" t="s">
        <v>663</v>
      </c>
      <c r="C58" s="182" t="s">
        <v>88</v>
      </c>
      <c r="D58" s="387" t="s">
        <v>693</v>
      </c>
    </row>
    <row r="59" spans="1:4" ht="15.75">
      <c r="A59" s="368" t="s">
        <v>888</v>
      </c>
      <c r="B59" s="151" t="s">
        <v>665</v>
      </c>
      <c r="C59" s="182" t="s">
        <v>88</v>
      </c>
      <c r="D59" s="370" t="s">
        <v>666</v>
      </c>
    </row>
    <row r="60" spans="1:4" ht="15.75">
      <c r="A60" s="368" t="s">
        <v>891</v>
      </c>
      <c r="B60" s="151" t="s">
        <v>30</v>
      </c>
      <c r="C60" s="182" t="s">
        <v>88</v>
      </c>
      <c r="D60" s="370" t="s">
        <v>501</v>
      </c>
    </row>
    <row r="61" spans="1:4" ht="15.75">
      <c r="A61" s="368" t="s">
        <v>95</v>
      </c>
      <c r="B61" s="151" t="s">
        <v>667</v>
      </c>
      <c r="C61" s="161" t="s">
        <v>668</v>
      </c>
      <c r="D61" s="371">
        <v>1681.5</v>
      </c>
    </row>
    <row r="62" spans="1:4" ht="15.75">
      <c r="A62" s="368" t="s">
        <v>96</v>
      </c>
      <c r="B62" s="151" t="s">
        <v>669</v>
      </c>
      <c r="C62" s="182" t="s">
        <v>88</v>
      </c>
      <c r="D62" s="370" t="s">
        <v>961</v>
      </c>
    </row>
    <row r="63" spans="1:4" ht="15.75">
      <c r="A63" s="368" t="s">
        <v>98</v>
      </c>
      <c r="B63" s="151" t="s">
        <v>671</v>
      </c>
      <c r="C63" s="182" t="s">
        <v>88</v>
      </c>
      <c r="D63" s="383" t="s">
        <v>687</v>
      </c>
    </row>
    <row r="64" spans="1:4" ht="25.5">
      <c r="A64" s="368" t="s">
        <v>100</v>
      </c>
      <c r="B64" s="176" t="s">
        <v>673</v>
      </c>
      <c r="C64" s="182" t="s">
        <v>88</v>
      </c>
      <c r="D64" s="372" t="s">
        <v>532</v>
      </c>
    </row>
    <row r="65" spans="1:4" ht="15.75">
      <c r="A65" s="368" t="s">
        <v>102</v>
      </c>
      <c r="B65" s="151" t="s">
        <v>674</v>
      </c>
      <c r="C65" s="184" t="s">
        <v>88</v>
      </c>
      <c r="D65" s="373">
        <v>42370</v>
      </c>
    </row>
    <row r="66" spans="1:4" ht="15.75">
      <c r="A66" s="368" t="s">
        <v>104</v>
      </c>
      <c r="B66" s="161" t="s">
        <v>694</v>
      </c>
      <c r="C66" s="195" t="s">
        <v>957</v>
      </c>
      <c r="D66" s="388">
        <v>4.894</v>
      </c>
    </row>
    <row r="67" spans="1:4" ht="26.25" thickBot="1">
      <c r="A67" s="384">
        <v>11</v>
      </c>
      <c r="B67" s="380" t="s">
        <v>960</v>
      </c>
      <c r="C67" s="385" t="s">
        <v>88</v>
      </c>
      <c r="D67" s="382" t="s">
        <v>523</v>
      </c>
    </row>
    <row r="70" ht="13.5" thickBot="1"/>
    <row r="71" spans="1:4" ht="16.5" thickBot="1">
      <c r="A71" s="170" t="s">
        <v>946</v>
      </c>
      <c r="B71" s="171" t="s">
        <v>84</v>
      </c>
      <c r="C71" s="171" t="s">
        <v>153</v>
      </c>
      <c r="D71" s="172" t="s">
        <v>86</v>
      </c>
    </row>
    <row r="72" spans="1:4" ht="15.75">
      <c r="A72" s="393" t="s">
        <v>817</v>
      </c>
      <c r="B72" s="394" t="s">
        <v>87</v>
      </c>
      <c r="C72" s="395" t="s">
        <v>88</v>
      </c>
      <c r="D72" s="396"/>
    </row>
    <row r="73" spans="1:4" ht="18.75">
      <c r="A73" s="368" t="s">
        <v>823</v>
      </c>
      <c r="B73" s="151" t="s">
        <v>663</v>
      </c>
      <c r="C73" s="182" t="s">
        <v>88</v>
      </c>
      <c r="D73" s="387" t="s">
        <v>546</v>
      </c>
    </row>
    <row r="74" spans="1:4" ht="15.75">
      <c r="A74" s="368" t="s">
        <v>888</v>
      </c>
      <c r="B74" s="151" t="s">
        <v>665</v>
      </c>
      <c r="C74" s="182" t="s">
        <v>88</v>
      </c>
      <c r="D74" s="397" t="s">
        <v>964</v>
      </c>
    </row>
    <row r="75" spans="1:4" ht="15.75">
      <c r="A75" s="368" t="s">
        <v>891</v>
      </c>
      <c r="B75" s="151" t="s">
        <v>30</v>
      </c>
      <c r="C75" s="182" t="s">
        <v>88</v>
      </c>
      <c r="D75" s="370" t="s">
        <v>965</v>
      </c>
    </row>
    <row r="76" spans="1:4" ht="25.5">
      <c r="A76" s="368" t="s">
        <v>95</v>
      </c>
      <c r="B76" s="176" t="s">
        <v>697</v>
      </c>
      <c r="C76" s="161" t="s">
        <v>668</v>
      </c>
      <c r="D76" s="371">
        <v>3.06</v>
      </c>
    </row>
    <row r="77" spans="1:4" ht="15.75">
      <c r="A77" s="368" t="s">
        <v>698</v>
      </c>
      <c r="B77" s="176" t="s">
        <v>699</v>
      </c>
      <c r="C77" s="161" t="s">
        <v>668</v>
      </c>
      <c r="D77" s="371">
        <v>3.83</v>
      </c>
    </row>
    <row r="78" spans="1:4" ht="15.75">
      <c r="A78" s="368" t="s">
        <v>96</v>
      </c>
      <c r="B78" s="151" t="s">
        <v>669</v>
      </c>
      <c r="C78" s="182" t="s">
        <v>88</v>
      </c>
      <c r="D78" s="370" t="s">
        <v>966</v>
      </c>
    </row>
    <row r="79" spans="1:4" ht="15.75">
      <c r="A79" s="368" t="s">
        <v>98</v>
      </c>
      <c r="B79" s="151" t="s">
        <v>671</v>
      </c>
      <c r="C79" s="182" t="s">
        <v>88</v>
      </c>
      <c r="D79" s="383" t="s">
        <v>967</v>
      </c>
    </row>
    <row r="80" spans="1:4" ht="25.5">
      <c r="A80" s="368" t="s">
        <v>100</v>
      </c>
      <c r="B80" s="176" t="s">
        <v>673</v>
      </c>
      <c r="C80" s="182" t="s">
        <v>88</v>
      </c>
      <c r="D80" s="372" t="s">
        <v>702</v>
      </c>
    </row>
    <row r="81" spans="1:4" ht="15.75">
      <c r="A81" s="368" t="s">
        <v>102</v>
      </c>
      <c r="B81" s="151" t="s">
        <v>674</v>
      </c>
      <c r="C81" s="184" t="s">
        <v>88</v>
      </c>
      <c r="D81" s="373">
        <v>42370</v>
      </c>
    </row>
    <row r="82" spans="1:4" ht="27.75" customHeight="1">
      <c r="A82" s="375">
        <v>10</v>
      </c>
      <c r="B82" s="151" t="s">
        <v>675</v>
      </c>
      <c r="C82" s="145" t="s">
        <v>968</v>
      </c>
      <c r="D82" s="398" t="s">
        <v>969</v>
      </c>
    </row>
    <row r="83" spans="1:4" ht="31.5">
      <c r="A83" s="399">
        <v>11</v>
      </c>
      <c r="B83" s="176" t="s">
        <v>703</v>
      </c>
      <c r="C83" s="144" t="s">
        <v>970</v>
      </c>
      <c r="D83" s="390">
        <v>2.5</v>
      </c>
    </row>
    <row r="84" spans="1:4" ht="32.25" customHeight="1">
      <c r="A84" s="399" t="s">
        <v>971</v>
      </c>
      <c r="B84" s="176" t="s">
        <v>972</v>
      </c>
      <c r="C84" s="144" t="s">
        <v>970</v>
      </c>
      <c r="D84" s="390">
        <v>4.5</v>
      </c>
    </row>
    <row r="85" spans="1:4" ht="28.5" customHeight="1">
      <c r="A85" s="375">
        <v>12</v>
      </c>
      <c r="B85" s="176" t="s">
        <v>685</v>
      </c>
      <c r="C85" s="145"/>
      <c r="D85" s="372" t="s">
        <v>708</v>
      </c>
    </row>
    <row r="86" spans="1:4" s="198" customFormat="1" ht="26.25" thickBot="1">
      <c r="A86" s="384" t="s">
        <v>973</v>
      </c>
      <c r="B86" s="380" t="s">
        <v>685</v>
      </c>
      <c r="C86" s="400"/>
      <c r="D86" s="382" t="s">
        <v>974</v>
      </c>
    </row>
    <row r="87" s="198" customFormat="1" ht="12.75"/>
    <row r="88" s="198" customFormat="1" ht="38.25">
      <c r="B88" s="401" t="s">
        <v>975</v>
      </c>
    </row>
    <row r="89" s="198" customFormat="1" ht="12.75"/>
    <row r="90" s="198" customFormat="1" ht="13.5" thickBot="1"/>
    <row r="91" spans="1:4" ht="16.5" thickBot="1">
      <c r="A91" s="170" t="s">
        <v>946</v>
      </c>
      <c r="B91" s="171" t="s">
        <v>84</v>
      </c>
      <c r="C91" s="171" t="s">
        <v>153</v>
      </c>
      <c r="D91" s="172" t="s">
        <v>86</v>
      </c>
    </row>
    <row r="92" spans="1:4" ht="16.5" thickBot="1">
      <c r="A92" s="366" t="s">
        <v>817</v>
      </c>
      <c r="B92" s="173" t="s">
        <v>87</v>
      </c>
      <c r="C92" s="174" t="s">
        <v>88</v>
      </c>
      <c r="D92" s="367"/>
    </row>
    <row r="93" spans="1:4" ht="19.5">
      <c r="A93" s="368" t="s">
        <v>823</v>
      </c>
      <c r="B93" s="151" t="s">
        <v>663</v>
      </c>
      <c r="C93" s="145" t="s">
        <v>88</v>
      </c>
      <c r="D93" s="369" t="s">
        <v>976</v>
      </c>
    </row>
    <row r="94" spans="1:4" ht="15.75">
      <c r="A94" s="368" t="s">
        <v>888</v>
      </c>
      <c r="B94" s="151" t="s">
        <v>665</v>
      </c>
      <c r="C94" s="182" t="s">
        <v>88</v>
      </c>
      <c r="D94" s="370" t="s">
        <v>977</v>
      </c>
    </row>
    <row r="95" spans="1:4" ht="15.75">
      <c r="A95" s="368" t="s">
        <v>891</v>
      </c>
      <c r="B95" s="151" t="s">
        <v>30</v>
      </c>
      <c r="C95" s="182" t="s">
        <v>88</v>
      </c>
      <c r="D95" s="370" t="s">
        <v>978</v>
      </c>
    </row>
    <row r="96" spans="1:4" ht="15.75">
      <c r="A96" s="368" t="s">
        <v>95</v>
      </c>
      <c r="B96" s="151" t="s">
        <v>667</v>
      </c>
      <c r="C96" s="161" t="s">
        <v>668</v>
      </c>
      <c r="D96" s="371">
        <v>5118</v>
      </c>
    </row>
    <row r="97" spans="1:4" ht="15.75">
      <c r="A97" s="368" t="s">
        <v>96</v>
      </c>
      <c r="B97" s="151" t="s">
        <v>669</v>
      </c>
      <c r="C97" s="182" t="s">
        <v>88</v>
      </c>
      <c r="D97" s="370" t="s">
        <v>979</v>
      </c>
    </row>
    <row r="98" spans="1:4" ht="15.75">
      <c r="A98" s="368" t="s">
        <v>98</v>
      </c>
      <c r="B98" s="151" t="s">
        <v>671</v>
      </c>
      <c r="C98" s="182" t="s">
        <v>88</v>
      </c>
      <c r="D98" s="383"/>
    </row>
    <row r="99" spans="1:4" ht="25.5">
      <c r="A99" s="368" t="s">
        <v>100</v>
      </c>
      <c r="B99" s="176" t="s">
        <v>673</v>
      </c>
      <c r="C99" s="182" t="s">
        <v>88</v>
      </c>
      <c r="D99" s="372" t="s">
        <v>980</v>
      </c>
    </row>
    <row r="100" spans="1:4" ht="15.75">
      <c r="A100" s="368" t="s">
        <v>102</v>
      </c>
      <c r="B100" s="151" t="s">
        <v>674</v>
      </c>
      <c r="C100" s="184" t="s">
        <v>88</v>
      </c>
      <c r="D100" s="373">
        <v>42370</v>
      </c>
    </row>
    <row r="101" spans="1:4" ht="15.75">
      <c r="A101" s="368" t="s">
        <v>104</v>
      </c>
      <c r="B101" s="161" t="s">
        <v>675</v>
      </c>
      <c r="C101" s="185" t="s">
        <v>959</v>
      </c>
      <c r="D101" s="371">
        <v>13</v>
      </c>
    </row>
    <row r="102" spans="1:4" ht="26.25" thickBot="1">
      <c r="A102" s="384">
        <v>11</v>
      </c>
      <c r="B102" s="380" t="s">
        <v>960</v>
      </c>
      <c r="C102" s="385" t="s">
        <v>88</v>
      </c>
      <c r="D102" s="382" t="s">
        <v>981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169" t="s">
        <v>661</v>
      </c>
      <c r="B1" s="61"/>
      <c r="C1" s="61"/>
      <c r="D1" s="61"/>
    </row>
    <row r="2" spans="1:4" ht="14.25">
      <c r="A2" s="169" t="s">
        <v>662</v>
      </c>
      <c r="B2" s="61"/>
      <c r="C2" s="61"/>
      <c r="D2" s="61"/>
    </row>
    <row r="3" spans="1:4" ht="12.75">
      <c r="A3" s="61"/>
      <c r="B3" s="61"/>
      <c r="C3" s="61"/>
      <c r="D3" s="61"/>
    </row>
    <row r="4" ht="12.75">
      <c r="D4" s="365" t="s">
        <v>982</v>
      </c>
    </row>
    <row r="5" ht="13.5" thickBot="1"/>
    <row r="6" spans="1:4" ht="16.5" thickBot="1">
      <c r="A6" s="170" t="s">
        <v>946</v>
      </c>
      <c r="B6" s="171" t="s">
        <v>84</v>
      </c>
      <c r="C6" s="171" t="s">
        <v>153</v>
      </c>
      <c r="D6" s="172" t="s">
        <v>86</v>
      </c>
    </row>
    <row r="7" spans="1:4" ht="16.5" thickBot="1">
      <c r="A7" s="366" t="s">
        <v>817</v>
      </c>
      <c r="B7" s="173" t="s">
        <v>87</v>
      </c>
      <c r="C7" s="174" t="s">
        <v>88</v>
      </c>
      <c r="D7" s="367"/>
    </row>
    <row r="8" spans="1:4" ht="19.5">
      <c r="A8" s="368" t="s">
        <v>823</v>
      </c>
      <c r="B8" s="151" t="s">
        <v>663</v>
      </c>
      <c r="C8" s="145" t="s">
        <v>88</v>
      </c>
      <c r="D8" s="369" t="s">
        <v>954</v>
      </c>
    </row>
    <row r="9" spans="1:4" ht="15.75">
      <c r="A9" s="368" t="s">
        <v>888</v>
      </c>
      <c r="B9" s="151" t="s">
        <v>665</v>
      </c>
      <c r="C9" s="182" t="s">
        <v>88</v>
      </c>
      <c r="D9" s="370" t="s">
        <v>666</v>
      </c>
    </row>
    <row r="10" spans="1:4" ht="15.75">
      <c r="A10" s="368" t="s">
        <v>891</v>
      </c>
      <c r="B10" s="151" t="s">
        <v>30</v>
      </c>
      <c r="C10" s="182" t="s">
        <v>88</v>
      </c>
      <c r="D10" s="370" t="s">
        <v>39</v>
      </c>
    </row>
    <row r="11" spans="1:4" ht="15.75">
      <c r="A11" s="368" t="s">
        <v>95</v>
      </c>
      <c r="B11" s="151" t="s">
        <v>667</v>
      </c>
      <c r="C11" s="161" t="s">
        <v>668</v>
      </c>
      <c r="D11" s="402">
        <v>31.59</v>
      </c>
    </row>
    <row r="12" spans="1:4" ht="15.75">
      <c r="A12" s="368" t="s">
        <v>96</v>
      </c>
      <c r="B12" s="151" t="s">
        <v>669</v>
      </c>
      <c r="C12" s="182" t="s">
        <v>88</v>
      </c>
      <c r="D12" s="370" t="s">
        <v>955</v>
      </c>
    </row>
    <row r="13" spans="1:4" ht="15.75">
      <c r="A13" s="368" t="s">
        <v>98</v>
      </c>
      <c r="B13" s="151" t="s">
        <v>671</v>
      </c>
      <c r="C13" s="182" t="s">
        <v>88</v>
      </c>
      <c r="D13" s="370" t="s">
        <v>672</v>
      </c>
    </row>
    <row r="14" spans="1:4" ht="31.5">
      <c r="A14" s="368" t="s">
        <v>100</v>
      </c>
      <c r="B14" s="176" t="s">
        <v>673</v>
      </c>
      <c r="C14" s="182" t="s">
        <v>88</v>
      </c>
      <c r="D14" s="372" t="s">
        <v>956</v>
      </c>
    </row>
    <row r="15" spans="1:4" ht="15.75">
      <c r="A15" s="368" t="s">
        <v>102</v>
      </c>
      <c r="B15" s="151" t="s">
        <v>674</v>
      </c>
      <c r="C15" s="184" t="s">
        <v>88</v>
      </c>
      <c r="D15" s="373">
        <v>42552</v>
      </c>
    </row>
    <row r="16" spans="1:4" ht="15.75">
      <c r="A16" s="368" t="s">
        <v>104</v>
      </c>
      <c r="B16" s="161" t="s">
        <v>675</v>
      </c>
      <c r="C16" s="185" t="s">
        <v>957</v>
      </c>
      <c r="D16" s="374">
        <v>6.597</v>
      </c>
    </row>
    <row r="17" spans="1:4" ht="25.5">
      <c r="A17" s="375">
        <v>11</v>
      </c>
      <c r="B17" s="176" t="s">
        <v>677</v>
      </c>
      <c r="C17" s="186" t="s">
        <v>88</v>
      </c>
      <c r="D17" s="372" t="s">
        <v>523</v>
      </c>
    </row>
    <row r="18" spans="1:4" ht="15.75">
      <c r="A18" s="376" t="s">
        <v>678</v>
      </c>
      <c r="B18" s="151" t="s">
        <v>679</v>
      </c>
      <c r="C18" s="377" t="s">
        <v>958</v>
      </c>
      <c r="D18" s="378">
        <v>0.03</v>
      </c>
    </row>
    <row r="19" spans="1:4" ht="26.25" thickBot="1">
      <c r="A19" s="379" t="s">
        <v>681</v>
      </c>
      <c r="B19" s="380" t="s">
        <v>682</v>
      </c>
      <c r="C19" s="381" t="s">
        <v>88</v>
      </c>
      <c r="D19" s="382" t="s">
        <v>684</v>
      </c>
    </row>
    <row r="22" ht="13.5" thickBot="1"/>
    <row r="23" spans="1:4" ht="16.5" thickBot="1">
      <c r="A23" s="170" t="s">
        <v>946</v>
      </c>
      <c r="B23" s="171" t="s">
        <v>84</v>
      </c>
      <c r="C23" s="171" t="s">
        <v>153</v>
      </c>
      <c r="D23" s="172" t="s">
        <v>86</v>
      </c>
    </row>
    <row r="24" spans="1:4" ht="16.5" thickBot="1">
      <c r="A24" s="366" t="s">
        <v>817</v>
      </c>
      <c r="B24" s="173" t="s">
        <v>87</v>
      </c>
      <c r="C24" s="174" t="s">
        <v>88</v>
      </c>
      <c r="D24" s="367"/>
    </row>
    <row r="25" spans="1:4" ht="19.5">
      <c r="A25" s="368" t="s">
        <v>823</v>
      </c>
      <c r="B25" s="151" t="s">
        <v>663</v>
      </c>
      <c r="C25" s="145" t="s">
        <v>88</v>
      </c>
      <c r="D25" s="369" t="s">
        <v>42</v>
      </c>
    </row>
    <row r="26" spans="1:4" ht="15.75">
      <c r="A26" s="368" t="s">
        <v>888</v>
      </c>
      <c r="B26" s="151" t="s">
        <v>665</v>
      </c>
      <c r="C26" s="182" t="s">
        <v>88</v>
      </c>
      <c r="D26" s="370" t="s">
        <v>666</v>
      </c>
    </row>
    <row r="27" spans="1:4" ht="15.75">
      <c r="A27" s="368" t="s">
        <v>891</v>
      </c>
      <c r="B27" s="151" t="s">
        <v>30</v>
      </c>
      <c r="C27" s="182" t="s">
        <v>88</v>
      </c>
      <c r="D27" s="370" t="s">
        <v>39</v>
      </c>
    </row>
    <row r="28" spans="1:4" ht="15.75">
      <c r="A28" s="368" t="s">
        <v>95</v>
      </c>
      <c r="B28" s="151" t="s">
        <v>667</v>
      </c>
      <c r="C28" s="161" t="s">
        <v>668</v>
      </c>
      <c r="D28" s="402">
        <v>22.81</v>
      </c>
    </row>
    <row r="29" spans="1:4" ht="15.75">
      <c r="A29" s="368" t="s">
        <v>96</v>
      </c>
      <c r="B29" s="151" t="s">
        <v>669</v>
      </c>
      <c r="C29" s="182" t="s">
        <v>88</v>
      </c>
      <c r="D29" s="370" t="s">
        <v>955</v>
      </c>
    </row>
    <row r="30" spans="1:4" ht="15.75">
      <c r="A30" s="368" t="s">
        <v>98</v>
      </c>
      <c r="B30" s="151" t="s">
        <v>671</v>
      </c>
      <c r="C30" s="182" t="s">
        <v>88</v>
      </c>
      <c r="D30" s="383" t="s">
        <v>672</v>
      </c>
    </row>
    <row r="31" spans="1:4" ht="25.5">
      <c r="A31" s="368" t="s">
        <v>100</v>
      </c>
      <c r="B31" s="176" t="s">
        <v>673</v>
      </c>
      <c r="C31" s="182" t="s">
        <v>88</v>
      </c>
      <c r="D31" s="372" t="s">
        <v>525</v>
      </c>
    </row>
    <row r="32" spans="1:4" ht="15.75">
      <c r="A32" s="368" t="s">
        <v>102</v>
      </c>
      <c r="B32" s="151" t="s">
        <v>674</v>
      </c>
      <c r="C32" s="184" t="s">
        <v>88</v>
      </c>
      <c r="D32" s="373">
        <v>42552</v>
      </c>
    </row>
    <row r="33" spans="1:4" ht="15.75">
      <c r="A33" s="368" t="s">
        <v>104</v>
      </c>
      <c r="B33" s="161" t="s">
        <v>675</v>
      </c>
      <c r="C33" s="185" t="s">
        <v>959</v>
      </c>
      <c r="D33" s="371">
        <v>8.208</v>
      </c>
    </row>
    <row r="34" spans="1:4" ht="26.25" thickBot="1">
      <c r="A34" s="384">
        <v>11</v>
      </c>
      <c r="B34" s="380" t="s">
        <v>960</v>
      </c>
      <c r="C34" s="385" t="s">
        <v>88</v>
      </c>
      <c r="D34" s="382" t="s">
        <v>523</v>
      </c>
    </row>
    <row r="37" ht="13.5" thickBot="1"/>
    <row r="38" spans="1:4" ht="16.5" thickBot="1">
      <c r="A38" s="170" t="s">
        <v>946</v>
      </c>
      <c r="B38" s="171" t="s">
        <v>84</v>
      </c>
      <c r="C38" s="171" t="s">
        <v>153</v>
      </c>
      <c r="D38" s="172" t="s">
        <v>86</v>
      </c>
    </row>
    <row r="39" spans="1:4" ht="15.75">
      <c r="A39" s="366" t="s">
        <v>817</v>
      </c>
      <c r="B39" s="173" t="s">
        <v>87</v>
      </c>
      <c r="C39" s="174" t="s">
        <v>88</v>
      </c>
      <c r="D39" s="386"/>
    </row>
    <row r="40" spans="1:4" ht="18.75">
      <c r="A40" s="368" t="s">
        <v>823</v>
      </c>
      <c r="B40" s="151" t="s">
        <v>663</v>
      </c>
      <c r="C40" s="182" t="s">
        <v>88</v>
      </c>
      <c r="D40" s="387" t="s">
        <v>527</v>
      </c>
    </row>
    <row r="41" spans="1:4" ht="15.75">
      <c r="A41" s="368" t="s">
        <v>888</v>
      </c>
      <c r="B41" s="151" t="s">
        <v>665</v>
      </c>
      <c r="C41" s="182" t="s">
        <v>88</v>
      </c>
      <c r="D41" s="370" t="s">
        <v>666</v>
      </c>
    </row>
    <row r="42" spans="1:4" ht="15.75">
      <c r="A42" s="368" t="s">
        <v>891</v>
      </c>
      <c r="B42" s="151" t="s">
        <v>30</v>
      </c>
      <c r="C42" s="182" t="s">
        <v>88</v>
      </c>
      <c r="D42" s="370" t="s">
        <v>501</v>
      </c>
    </row>
    <row r="43" spans="1:4" ht="15.75">
      <c r="A43" s="368" t="s">
        <v>95</v>
      </c>
      <c r="B43" s="151" t="s">
        <v>667</v>
      </c>
      <c r="C43" s="161" t="s">
        <v>668</v>
      </c>
      <c r="D43" s="402">
        <v>1720.44</v>
      </c>
    </row>
    <row r="44" spans="1:4" ht="15.75">
      <c r="A44" s="368" t="s">
        <v>96</v>
      </c>
      <c r="B44" s="151" t="s">
        <v>669</v>
      </c>
      <c r="C44" s="182" t="s">
        <v>88</v>
      </c>
      <c r="D44" s="370" t="s">
        <v>961</v>
      </c>
    </row>
    <row r="45" spans="1:4" ht="15.75">
      <c r="A45" s="368" t="s">
        <v>98</v>
      </c>
      <c r="B45" s="151" t="s">
        <v>671</v>
      </c>
      <c r="C45" s="182" t="s">
        <v>88</v>
      </c>
      <c r="D45" s="383" t="s">
        <v>687</v>
      </c>
    </row>
    <row r="46" spans="1:4" ht="31.5">
      <c r="A46" s="368" t="s">
        <v>100</v>
      </c>
      <c r="B46" s="176" t="s">
        <v>673</v>
      </c>
      <c r="C46" s="182" t="s">
        <v>88</v>
      </c>
      <c r="D46" s="372" t="s">
        <v>530</v>
      </c>
    </row>
    <row r="47" spans="1:4" ht="15.75">
      <c r="A47" s="368" t="s">
        <v>102</v>
      </c>
      <c r="B47" s="151" t="s">
        <v>674</v>
      </c>
      <c r="C47" s="184" t="s">
        <v>88</v>
      </c>
      <c r="D47" s="373">
        <v>42552</v>
      </c>
    </row>
    <row r="48" spans="1:4" ht="15.75">
      <c r="A48" s="368" t="s">
        <v>104</v>
      </c>
      <c r="B48" s="161" t="s">
        <v>533</v>
      </c>
      <c r="C48" s="191" t="s">
        <v>962</v>
      </c>
      <c r="D48" s="388">
        <v>0.0323</v>
      </c>
    </row>
    <row r="49" spans="1:4" ht="15.75">
      <c r="A49" s="368" t="s">
        <v>689</v>
      </c>
      <c r="B49" s="161" t="s">
        <v>535</v>
      </c>
      <c r="C49" s="191" t="s">
        <v>962</v>
      </c>
      <c r="D49" s="389">
        <v>0.0283</v>
      </c>
    </row>
    <row r="50" spans="1:4" ht="15.75">
      <c r="A50" s="368" t="s">
        <v>690</v>
      </c>
      <c r="B50" s="161" t="s">
        <v>536</v>
      </c>
      <c r="C50" s="191" t="s">
        <v>962</v>
      </c>
      <c r="D50" s="389">
        <v>0.0243</v>
      </c>
    </row>
    <row r="51" spans="1:4" ht="15.75">
      <c r="A51" s="368" t="s">
        <v>691</v>
      </c>
      <c r="B51" s="161" t="s">
        <v>537</v>
      </c>
      <c r="C51" s="191" t="s">
        <v>962</v>
      </c>
      <c r="D51" s="390">
        <v>0.0254</v>
      </c>
    </row>
    <row r="52" spans="1:4" ht="25.5">
      <c r="A52" s="375">
        <v>11</v>
      </c>
      <c r="B52" s="176" t="s">
        <v>685</v>
      </c>
      <c r="C52" s="186" t="s">
        <v>88</v>
      </c>
      <c r="D52" s="391" t="s">
        <v>963</v>
      </c>
    </row>
    <row r="53" ht="15.75">
      <c r="B53" s="392" t="s">
        <v>990</v>
      </c>
    </row>
    <row r="55" ht="13.5" thickBot="1"/>
    <row r="56" spans="1:4" ht="16.5" thickBot="1">
      <c r="A56" s="170" t="s">
        <v>946</v>
      </c>
      <c r="B56" s="171" t="s">
        <v>84</v>
      </c>
      <c r="C56" s="171" t="s">
        <v>153</v>
      </c>
      <c r="D56" s="172" t="s">
        <v>86</v>
      </c>
    </row>
    <row r="57" spans="1:4" ht="15.75">
      <c r="A57" s="366" t="s">
        <v>817</v>
      </c>
      <c r="B57" s="173" t="s">
        <v>87</v>
      </c>
      <c r="C57" s="174" t="s">
        <v>88</v>
      </c>
      <c r="D57" s="386"/>
    </row>
    <row r="58" spans="1:4" ht="18.75">
      <c r="A58" s="368" t="s">
        <v>823</v>
      </c>
      <c r="B58" s="151" t="s">
        <v>663</v>
      </c>
      <c r="C58" s="182" t="s">
        <v>88</v>
      </c>
      <c r="D58" s="387" t="s">
        <v>693</v>
      </c>
    </row>
    <row r="59" spans="1:4" ht="15.75">
      <c r="A59" s="368" t="s">
        <v>888</v>
      </c>
      <c r="B59" s="151" t="s">
        <v>665</v>
      </c>
      <c r="C59" s="182" t="s">
        <v>88</v>
      </c>
      <c r="D59" s="370" t="s">
        <v>666</v>
      </c>
    </row>
    <row r="60" spans="1:4" ht="15.75">
      <c r="A60" s="368" t="s">
        <v>891</v>
      </c>
      <c r="B60" s="151" t="s">
        <v>30</v>
      </c>
      <c r="C60" s="182" t="s">
        <v>88</v>
      </c>
      <c r="D60" s="370" t="s">
        <v>501</v>
      </c>
    </row>
    <row r="61" spans="1:4" ht="15.75">
      <c r="A61" s="368" t="s">
        <v>95</v>
      </c>
      <c r="B61" s="151" t="s">
        <v>667</v>
      </c>
      <c r="C61" s="161" t="s">
        <v>983</v>
      </c>
      <c r="D61" s="402">
        <v>1720.44</v>
      </c>
    </row>
    <row r="62" spans="1:4" ht="15.75">
      <c r="A62" s="368" t="s">
        <v>96</v>
      </c>
      <c r="B62" s="151" t="s">
        <v>669</v>
      </c>
      <c r="C62" s="182" t="s">
        <v>88</v>
      </c>
      <c r="D62" s="370" t="s">
        <v>961</v>
      </c>
    </row>
    <row r="63" spans="1:4" ht="15.75">
      <c r="A63" s="368" t="s">
        <v>98</v>
      </c>
      <c r="B63" s="151" t="s">
        <v>671</v>
      </c>
      <c r="C63" s="182" t="s">
        <v>88</v>
      </c>
      <c r="D63" s="383" t="s">
        <v>687</v>
      </c>
    </row>
    <row r="64" spans="1:4" ht="25.5">
      <c r="A64" s="368" t="s">
        <v>100</v>
      </c>
      <c r="B64" s="176" t="s">
        <v>673</v>
      </c>
      <c r="C64" s="182" t="s">
        <v>88</v>
      </c>
      <c r="D64" s="372" t="s">
        <v>532</v>
      </c>
    </row>
    <row r="65" spans="1:4" ht="15.75">
      <c r="A65" s="368" t="s">
        <v>102</v>
      </c>
      <c r="B65" s="151" t="s">
        <v>674</v>
      </c>
      <c r="C65" s="184" t="s">
        <v>88</v>
      </c>
      <c r="D65" s="373">
        <v>42552</v>
      </c>
    </row>
    <row r="66" spans="1:4" ht="15.75">
      <c r="A66" s="368" t="s">
        <v>104</v>
      </c>
      <c r="B66" s="161" t="s">
        <v>694</v>
      </c>
      <c r="C66" s="195" t="s">
        <v>957</v>
      </c>
      <c r="D66" s="388">
        <v>3.496</v>
      </c>
    </row>
    <row r="67" spans="1:4" ht="26.25" thickBot="1">
      <c r="A67" s="384">
        <v>11</v>
      </c>
      <c r="B67" s="380" t="s">
        <v>960</v>
      </c>
      <c r="C67" s="385" t="s">
        <v>88</v>
      </c>
      <c r="D67" s="382" t="s">
        <v>523</v>
      </c>
    </row>
    <row r="70" ht="13.5" thickBot="1"/>
    <row r="71" spans="1:4" ht="16.5" thickBot="1">
      <c r="A71" s="170" t="s">
        <v>946</v>
      </c>
      <c r="B71" s="171" t="s">
        <v>84</v>
      </c>
      <c r="C71" s="171" t="s">
        <v>153</v>
      </c>
      <c r="D71" s="172" t="s">
        <v>86</v>
      </c>
    </row>
    <row r="72" spans="1:4" ht="15.75">
      <c r="A72" s="393" t="s">
        <v>817</v>
      </c>
      <c r="B72" s="394" t="s">
        <v>87</v>
      </c>
      <c r="C72" s="395" t="s">
        <v>88</v>
      </c>
      <c r="D72" s="396"/>
    </row>
    <row r="73" spans="1:4" ht="18.75">
      <c r="A73" s="368" t="s">
        <v>823</v>
      </c>
      <c r="B73" s="151" t="s">
        <v>663</v>
      </c>
      <c r="C73" s="182" t="s">
        <v>88</v>
      </c>
      <c r="D73" s="387" t="s">
        <v>546</v>
      </c>
    </row>
    <row r="74" spans="1:4" ht="15.75">
      <c r="A74" s="368" t="s">
        <v>888</v>
      </c>
      <c r="B74" s="151" t="s">
        <v>665</v>
      </c>
      <c r="C74" s="182" t="s">
        <v>88</v>
      </c>
      <c r="D74" s="397" t="s">
        <v>964</v>
      </c>
    </row>
    <row r="75" spans="1:4" ht="15.75">
      <c r="A75" s="368" t="s">
        <v>891</v>
      </c>
      <c r="B75" s="151" t="s">
        <v>30</v>
      </c>
      <c r="C75" s="182" t="s">
        <v>88</v>
      </c>
      <c r="D75" s="370" t="s">
        <v>965</v>
      </c>
    </row>
    <row r="76" spans="1:4" ht="25.5">
      <c r="A76" s="368" t="s">
        <v>95</v>
      </c>
      <c r="B76" s="176" t="s">
        <v>697</v>
      </c>
      <c r="C76" s="161" t="s">
        <v>668</v>
      </c>
      <c r="D76" s="402">
        <v>3.23</v>
      </c>
    </row>
    <row r="77" spans="1:4" ht="15.75">
      <c r="A77" s="368" t="s">
        <v>698</v>
      </c>
      <c r="B77" s="176" t="s">
        <v>699</v>
      </c>
      <c r="C77" s="161" t="s">
        <v>668</v>
      </c>
      <c r="D77" s="402">
        <v>4.05</v>
      </c>
    </row>
    <row r="78" spans="1:4" ht="15.75">
      <c r="A78" s="368" t="s">
        <v>96</v>
      </c>
      <c r="B78" s="151" t="s">
        <v>669</v>
      </c>
      <c r="C78" s="182" t="s">
        <v>88</v>
      </c>
      <c r="D78" s="370" t="s">
        <v>966</v>
      </c>
    </row>
    <row r="79" spans="1:4" ht="15.75">
      <c r="A79" s="368" t="s">
        <v>98</v>
      </c>
      <c r="B79" s="151" t="s">
        <v>671</v>
      </c>
      <c r="C79" s="182" t="s">
        <v>88</v>
      </c>
      <c r="D79" s="383" t="s">
        <v>967</v>
      </c>
    </row>
    <row r="80" spans="1:4" ht="25.5">
      <c r="A80" s="368" t="s">
        <v>100</v>
      </c>
      <c r="B80" s="176" t="s">
        <v>673</v>
      </c>
      <c r="C80" s="182" t="s">
        <v>88</v>
      </c>
      <c r="D80" s="372" t="s">
        <v>702</v>
      </c>
    </row>
    <row r="81" spans="1:4" ht="15.75">
      <c r="A81" s="368" t="s">
        <v>102</v>
      </c>
      <c r="B81" s="151" t="s">
        <v>674</v>
      </c>
      <c r="C81" s="184" t="s">
        <v>88</v>
      </c>
      <c r="D81" s="373">
        <v>42552</v>
      </c>
    </row>
    <row r="82" spans="1:4" ht="27.75" customHeight="1">
      <c r="A82" s="375">
        <v>10</v>
      </c>
      <c r="B82" s="151" t="s">
        <v>675</v>
      </c>
      <c r="C82" s="145" t="s">
        <v>968</v>
      </c>
      <c r="D82" s="398" t="s">
        <v>969</v>
      </c>
    </row>
    <row r="83" spans="1:4" ht="31.5">
      <c r="A83" s="399">
        <v>11</v>
      </c>
      <c r="B83" s="176" t="s">
        <v>703</v>
      </c>
      <c r="C83" s="144" t="s">
        <v>970</v>
      </c>
      <c r="D83" s="390">
        <v>2.5</v>
      </c>
    </row>
    <row r="84" spans="1:4" ht="32.25" customHeight="1">
      <c r="A84" s="399" t="s">
        <v>971</v>
      </c>
      <c r="B84" s="176" t="s">
        <v>972</v>
      </c>
      <c r="C84" s="144" t="s">
        <v>970</v>
      </c>
      <c r="D84" s="390">
        <v>4.5</v>
      </c>
    </row>
    <row r="85" spans="1:4" ht="28.5" customHeight="1">
      <c r="A85" s="375">
        <v>12</v>
      </c>
      <c r="B85" s="176" t="s">
        <v>685</v>
      </c>
      <c r="C85" s="145"/>
      <c r="D85" s="372" t="s">
        <v>708</v>
      </c>
    </row>
    <row r="86" spans="1:4" s="198" customFormat="1" ht="26.25" thickBot="1">
      <c r="A86" s="384" t="s">
        <v>973</v>
      </c>
      <c r="B86" s="380" t="s">
        <v>685</v>
      </c>
      <c r="C86" s="400"/>
      <c r="D86" s="382" t="s">
        <v>974</v>
      </c>
    </row>
    <row r="87" s="198" customFormat="1" ht="12.75"/>
    <row r="88" s="198" customFormat="1" ht="38.25">
      <c r="B88" s="401" t="s">
        <v>975</v>
      </c>
    </row>
    <row r="89" s="198" customFormat="1" ht="12.75"/>
    <row r="90" s="198" customFormat="1" ht="13.5" thickBot="1"/>
    <row r="91" spans="1:4" ht="16.5" thickBot="1">
      <c r="A91" s="170" t="s">
        <v>946</v>
      </c>
      <c r="B91" s="171" t="s">
        <v>84</v>
      </c>
      <c r="C91" s="171" t="s">
        <v>153</v>
      </c>
      <c r="D91" s="172" t="s">
        <v>86</v>
      </c>
    </row>
    <row r="92" spans="1:4" ht="16.5" thickBot="1">
      <c r="A92" s="366" t="s">
        <v>817</v>
      </c>
      <c r="B92" s="173" t="s">
        <v>87</v>
      </c>
      <c r="C92" s="174" t="s">
        <v>88</v>
      </c>
      <c r="D92" s="367"/>
    </row>
    <row r="93" spans="1:4" ht="19.5">
      <c r="A93" s="368" t="s">
        <v>823</v>
      </c>
      <c r="B93" s="151" t="s">
        <v>663</v>
      </c>
      <c r="C93" s="145" t="s">
        <v>88</v>
      </c>
      <c r="D93" s="369" t="s">
        <v>976</v>
      </c>
    </row>
    <row r="94" spans="1:4" ht="15.75">
      <c r="A94" s="368" t="s">
        <v>888</v>
      </c>
      <c r="B94" s="151" t="s">
        <v>665</v>
      </c>
      <c r="C94" s="182" t="s">
        <v>88</v>
      </c>
      <c r="D94" s="370" t="s">
        <v>977</v>
      </c>
    </row>
    <row r="95" spans="1:4" ht="15.75">
      <c r="A95" s="368"/>
      <c r="B95" s="151" t="s">
        <v>984</v>
      </c>
      <c r="C95" s="182" t="s">
        <v>985</v>
      </c>
      <c r="D95" s="403">
        <v>67.86</v>
      </c>
    </row>
    <row r="96" spans="1:4" ht="15.75">
      <c r="A96" s="368" t="s">
        <v>95</v>
      </c>
      <c r="B96" s="151" t="s">
        <v>986</v>
      </c>
      <c r="C96" s="161" t="s">
        <v>987</v>
      </c>
      <c r="D96" s="402">
        <v>5220</v>
      </c>
    </row>
    <row r="97" spans="1:4" ht="25.5">
      <c r="A97" s="368" t="s">
        <v>96</v>
      </c>
      <c r="B97" s="151" t="s">
        <v>669</v>
      </c>
      <c r="C97" s="182" t="s">
        <v>88</v>
      </c>
      <c r="D97" s="397" t="s">
        <v>988</v>
      </c>
    </row>
    <row r="98" spans="1:4" ht="15.75">
      <c r="A98" s="368" t="s">
        <v>98</v>
      </c>
      <c r="B98" s="151" t="s">
        <v>671</v>
      </c>
      <c r="C98" s="182" t="s">
        <v>88</v>
      </c>
      <c r="D98" s="383"/>
    </row>
    <row r="99" spans="1:4" ht="25.5">
      <c r="A99" s="368" t="s">
        <v>100</v>
      </c>
      <c r="B99" s="176" t="s">
        <v>673</v>
      </c>
      <c r="C99" s="182" t="s">
        <v>88</v>
      </c>
      <c r="D99" s="372" t="s">
        <v>980</v>
      </c>
    </row>
    <row r="100" spans="1:4" ht="15.75">
      <c r="A100" s="368" t="s">
        <v>102</v>
      </c>
      <c r="B100" s="151" t="s">
        <v>674</v>
      </c>
      <c r="C100" s="184" t="s">
        <v>88</v>
      </c>
      <c r="D100" s="373">
        <v>42552</v>
      </c>
    </row>
    <row r="101" spans="1:4" ht="15.75">
      <c r="A101" s="368" t="s">
        <v>104</v>
      </c>
      <c r="B101" s="161" t="s">
        <v>675</v>
      </c>
      <c r="C101" s="185" t="s">
        <v>959</v>
      </c>
      <c r="D101" s="371">
        <v>13</v>
      </c>
    </row>
    <row r="102" spans="1:4" ht="26.25" thickBot="1">
      <c r="A102" s="384">
        <v>11</v>
      </c>
      <c r="B102" s="380" t="s">
        <v>960</v>
      </c>
      <c r="C102" s="385" t="s">
        <v>88</v>
      </c>
      <c r="D102" s="382" t="s">
        <v>981</v>
      </c>
    </row>
    <row r="104" ht="12.75">
      <c r="B104" t="s">
        <v>989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1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169" t="s">
        <v>661</v>
      </c>
      <c r="B1" s="61"/>
      <c r="C1" s="61"/>
      <c r="D1" s="61"/>
    </row>
    <row r="2" spans="1:4" ht="14.25">
      <c r="A2" s="169" t="s">
        <v>662</v>
      </c>
      <c r="B2" s="61"/>
      <c r="C2" s="61"/>
      <c r="D2" s="61"/>
    </row>
    <row r="3" spans="1:4" ht="12.75">
      <c r="A3" s="61"/>
      <c r="B3" s="61"/>
      <c r="C3" s="61"/>
      <c r="D3" s="61"/>
    </row>
    <row r="4" ht="12.75">
      <c r="D4" s="365" t="s">
        <v>487</v>
      </c>
    </row>
    <row r="5" ht="13.5" thickBot="1"/>
    <row r="6" spans="1:4" ht="16.5" thickBot="1">
      <c r="A6" s="170" t="s">
        <v>946</v>
      </c>
      <c r="B6" s="171" t="s">
        <v>84</v>
      </c>
      <c r="C6" s="171" t="s">
        <v>153</v>
      </c>
      <c r="D6" s="172" t="s">
        <v>86</v>
      </c>
    </row>
    <row r="7" spans="1:4" ht="16.5" thickBot="1">
      <c r="A7" s="366" t="s">
        <v>817</v>
      </c>
      <c r="B7" s="173" t="s">
        <v>87</v>
      </c>
      <c r="C7" s="174" t="s">
        <v>88</v>
      </c>
      <c r="D7" s="367"/>
    </row>
    <row r="8" spans="1:4" ht="19.5">
      <c r="A8" s="368" t="s">
        <v>823</v>
      </c>
      <c r="B8" s="151" t="s">
        <v>663</v>
      </c>
      <c r="C8" s="145" t="s">
        <v>88</v>
      </c>
      <c r="D8" s="369" t="s">
        <v>954</v>
      </c>
    </row>
    <row r="9" spans="1:4" ht="15.75">
      <c r="A9" s="368" t="s">
        <v>888</v>
      </c>
      <c r="B9" s="151" t="s">
        <v>665</v>
      </c>
      <c r="C9" s="182" t="s">
        <v>88</v>
      </c>
      <c r="D9" s="370" t="s">
        <v>666</v>
      </c>
    </row>
    <row r="10" spans="1:4" ht="15.75">
      <c r="A10" s="368" t="s">
        <v>891</v>
      </c>
      <c r="B10" s="151" t="s">
        <v>30</v>
      </c>
      <c r="C10" s="182" t="s">
        <v>88</v>
      </c>
      <c r="D10" s="370" t="s">
        <v>39</v>
      </c>
    </row>
    <row r="11" spans="1:4" ht="15.75">
      <c r="A11" s="368" t="s">
        <v>95</v>
      </c>
      <c r="B11" s="151" t="s">
        <v>667</v>
      </c>
      <c r="C11" s="161" t="s">
        <v>668</v>
      </c>
      <c r="D11" s="402">
        <v>35.55</v>
      </c>
    </row>
    <row r="12" spans="1:4" ht="15.75">
      <c r="A12" s="368" t="s">
        <v>96</v>
      </c>
      <c r="B12" s="151" t="s">
        <v>669</v>
      </c>
      <c r="C12" s="182" t="s">
        <v>88</v>
      </c>
      <c r="D12" s="370" t="s">
        <v>955</v>
      </c>
    </row>
    <row r="13" spans="1:4" ht="15.75">
      <c r="A13" s="368" t="s">
        <v>98</v>
      </c>
      <c r="B13" s="151" t="s">
        <v>671</v>
      </c>
      <c r="C13" s="182" t="s">
        <v>88</v>
      </c>
      <c r="D13" s="370" t="s">
        <v>672</v>
      </c>
    </row>
    <row r="14" spans="1:4" ht="31.5">
      <c r="A14" s="368" t="s">
        <v>100</v>
      </c>
      <c r="B14" s="176" t="s">
        <v>673</v>
      </c>
      <c r="C14" s="182" t="s">
        <v>88</v>
      </c>
      <c r="D14" s="372" t="s">
        <v>488</v>
      </c>
    </row>
    <row r="15" spans="1:4" ht="15.75">
      <c r="A15" s="368" t="s">
        <v>102</v>
      </c>
      <c r="B15" s="151" t="s">
        <v>674</v>
      </c>
      <c r="C15" s="184" t="s">
        <v>88</v>
      </c>
      <c r="D15" s="373">
        <v>42917</v>
      </c>
    </row>
    <row r="16" spans="1:4" ht="15.75">
      <c r="A16" s="368" t="s">
        <v>104</v>
      </c>
      <c r="B16" s="161" t="s">
        <v>675</v>
      </c>
      <c r="C16" s="185" t="s">
        <v>957</v>
      </c>
      <c r="D16" s="374">
        <v>8.208</v>
      </c>
    </row>
    <row r="17" spans="1:4" ht="31.5">
      <c r="A17" s="375">
        <v>11</v>
      </c>
      <c r="B17" s="176" t="s">
        <v>677</v>
      </c>
      <c r="C17" s="186" t="s">
        <v>88</v>
      </c>
      <c r="D17" s="372" t="s">
        <v>489</v>
      </c>
    </row>
    <row r="18" spans="1:4" ht="15.75">
      <c r="A18" s="376" t="s">
        <v>678</v>
      </c>
      <c r="B18" s="151" t="s">
        <v>679</v>
      </c>
      <c r="C18" s="377" t="s">
        <v>958</v>
      </c>
      <c r="D18" s="432">
        <v>0.029</v>
      </c>
    </row>
    <row r="19" spans="1:4" ht="26.25" thickBot="1">
      <c r="A19" s="379" t="s">
        <v>681</v>
      </c>
      <c r="B19" s="380" t="s">
        <v>682</v>
      </c>
      <c r="C19" s="381" t="s">
        <v>88</v>
      </c>
      <c r="D19" s="372" t="s">
        <v>490</v>
      </c>
    </row>
    <row r="22" ht="13.5" thickBot="1"/>
    <row r="23" spans="1:4" ht="16.5" thickBot="1">
      <c r="A23" s="170" t="s">
        <v>946</v>
      </c>
      <c r="B23" s="171" t="s">
        <v>84</v>
      </c>
      <c r="C23" s="171" t="s">
        <v>153</v>
      </c>
      <c r="D23" s="172" t="s">
        <v>86</v>
      </c>
    </row>
    <row r="24" spans="1:4" ht="16.5" thickBot="1">
      <c r="A24" s="366" t="s">
        <v>817</v>
      </c>
      <c r="B24" s="173" t="s">
        <v>87</v>
      </c>
      <c r="C24" s="174" t="s">
        <v>88</v>
      </c>
      <c r="D24" s="367"/>
    </row>
    <row r="25" spans="1:4" ht="19.5">
      <c r="A25" s="368" t="s">
        <v>823</v>
      </c>
      <c r="B25" s="151" t="s">
        <v>663</v>
      </c>
      <c r="C25" s="145" t="s">
        <v>88</v>
      </c>
      <c r="D25" s="369" t="s">
        <v>42</v>
      </c>
    </row>
    <row r="26" spans="1:4" ht="15.75">
      <c r="A26" s="368" t="s">
        <v>888</v>
      </c>
      <c r="B26" s="151" t="s">
        <v>665</v>
      </c>
      <c r="C26" s="182" t="s">
        <v>88</v>
      </c>
      <c r="D26" s="370" t="s">
        <v>666</v>
      </c>
    </row>
    <row r="27" spans="1:4" ht="15.75">
      <c r="A27" s="368" t="s">
        <v>891</v>
      </c>
      <c r="B27" s="151" t="s">
        <v>30</v>
      </c>
      <c r="C27" s="182" t="s">
        <v>88</v>
      </c>
      <c r="D27" s="370" t="s">
        <v>39</v>
      </c>
    </row>
    <row r="28" spans="1:4" ht="15.75">
      <c r="A28" s="368" t="s">
        <v>95</v>
      </c>
      <c r="B28" s="151" t="s">
        <v>667</v>
      </c>
      <c r="C28" s="161" t="s">
        <v>668</v>
      </c>
      <c r="D28" s="402">
        <v>24.19</v>
      </c>
    </row>
    <row r="29" spans="1:4" ht="15.75">
      <c r="A29" s="368" t="s">
        <v>96</v>
      </c>
      <c r="B29" s="151" t="s">
        <v>669</v>
      </c>
      <c r="C29" s="182" t="s">
        <v>88</v>
      </c>
      <c r="D29" s="370" t="s">
        <v>955</v>
      </c>
    </row>
    <row r="30" spans="1:4" ht="15.75">
      <c r="A30" s="368" t="s">
        <v>98</v>
      </c>
      <c r="B30" s="151" t="s">
        <v>671</v>
      </c>
      <c r="C30" s="182" t="s">
        <v>88</v>
      </c>
      <c r="D30" s="383" t="s">
        <v>672</v>
      </c>
    </row>
    <row r="31" spans="1:4" ht="31.5">
      <c r="A31" s="368" t="s">
        <v>100</v>
      </c>
      <c r="B31" s="176" t="s">
        <v>673</v>
      </c>
      <c r="C31" s="182" t="s">
        <v>88</v>
      </c>
      <c r="D31" s="372" t="s">
        <v>491</v>
      </c>
    </row>
    <row r="32" spans="1:4" ht="15.75">
      <c r="A32" s="368" t="s">
        <v>102</v>
      </c>
      <c r="B32" s="151" t="s">
        <v>674</v>
      </c>
      <c r="C32" s="184" t="s">
        <v>88</v>
      </c>
      <c r="D32" s="373">
        <v>42917</v>
      </c>
    </row>
    <row r="33" spans="1:4" ht="15.75">
      <c r="A33" s="368" t="s">
        <v>104</v>
      </c>
      <c r="B33" s="161" t="s">
        <v>675</v>
      </c>
      <c r="C33" s="185" t="s">
        <v>959</v>
      </c>
      <c r="D33" s="371">
        <v>8.208</v>
      </c>
    </row>
    <row r="34" spans="1:4" ht="26.25" thickBot="1">
      <c r="A34" s="384">
        <v>11</v>
      </c>
      <c r="B34" s="380" t="s">
        <v>960</v>
      </c>
      <c r="C34" s="385" t="s">
        <v>88</v>
      </c>
      <c r="D34" s="382" t="s">
        <v>523</v>
      </c>
    </row>
    <row r="37" ht="13.5" thickBot="1"/>
    <row r="38" spans="1:4" ht="16.5" thickBot="1">
      <c r="A38" s="170" t="s">
        <v>946</v>
      </c>
      <c r="B38" s="171" t="s">
        <v>84</v>
      </c>
      <c r="C38" s="171" t="s">
        <v>153</v>
      </c>
      <c r="D38" s="172" t="s">
        <v>86</v>
      </c>
    </row>
    <row r="39" spans="1:4" ht="15.75">
      <c r="A39" s="366" t="s">
        <v>817</v>
      </c>
      <c r="B39" s="173" t="s">
        <v>87</v>
      </c>
      <c r="C39" s="174" t="s">
        <v>88</v>
      </c>
      <c r="D39" s="386"/>
    </row>
    <row r="40" spans="1:4" ht="18.75">
      <c r="A40" s="368" t="s">
        <v>823</v>
      </c>
      <c r="B40" s="151" t="s">
        <v>663</v>
      </c>
      <c r="C40" s="182" t="s">
        <v>88</v>
      </c>
      <c r="D40" s="387" t="s">
        <v>527</v>
      </c>
    </row>
    <row r="41" spans="1:4" ht="15.75">
      <c r="A41" s="368" t="s">
        <v>888</v>
      </c>
      <c r="B41" s="151" t="s">
        <v>665</v>
      </c>
      <c r="C41" s="182" t="s">
        <v>88</v>
      </c>
      <c r="D41" s="370" t="s">
        <v>666</v>
      </c>
    </row>
    <row r="42" spans="1:4" ht="15.75">
      <c r="A42" s="368" t="s">
        <v>891</v>
      </c>
      <c r="B42" s="151" t="s">
        <v>30</v>
      </c>
      <c r="C42" s="182" t="s">
        <v>88</v>
      </c>
      <c r="D42" s="370" t="s">
        <v>501</v>
      </c>
    </row>
    <row r="43" spans="1:4" ht="15.75">
      <c r="A43" s="368" t="s">
        <v>95</v>
      </c>
      <c r="B43" s="151" t="s">
        <v>667</v>
      </c>
      <c r="C43" s="161" t="s">
        <v>668</v>
      </c>
      <c r="D43" s="402">
        <v>1788.88</v>
      </c>
    </row>
    <row r="44" spans="1:4" ht="15.75">
      <c r="A44" s="368" t="s">
        <v>96</v>
      </c>
      <c r="B44" s="151" t="s">
        <v>669</v>
      </c>
      <c r="C44" s="182" t="s">
        <v>88</v>
      </c>
      <c r="D44" s="370" t="s">
        <v>961</v>
      </c>
    </row>
    <row r="45" spans="1:4" ht="15.75">
      <c r="A45" s="368" t="s">
        <v>98</v>
      </c>
      <c r="B45" s="151" t="s">
        <v>671</v>
      </c>
      <c r="C45" s="182" t="s">
        <v>88</v>
      </c>
      <c r="D45" s="383" t="s">
        <v>687</v>
      </c>
    </row>
    <row r="46" spans="1:4" ht="31.5">
      <c r="A46" s="368" t="s">
        <v>100</v>
      </c>
      <c r="B46" s="176" t="s">
        <v>673</v>
      </c>
      <c r="C46" s="182" t="s">
        <v>88</v>
      </c>
      <c r="D46" s="372" t="s">
        <v>492</v>
      </c>
    </row>
    <row r="47" spans="1:4" ht="15.75">
      <c r="A47" s="368" t="s">
        <v>102</v>
      </c>
      <c r="B47" s="151" t="s">
        <v>674</v>
      </c>
      <c r="C47" s="184" t="s">
        <v>88</v>
      </c>
      <c r="D47" s="373">
        <v>42917</v>
      </c>
    </row>
    <row r="48" spans="1:4" ht="15.75">
      <c r="A48" s="368" t="s">
        <v>104</v>
      </c>
      <c r="B48" s="161" t="s">
        <v>533</v>
      </c>
      <c r="C48" s="191" t="s">
        <v>962</v>
      </c>
      <c r="D48" s="388">
        <v>0.0323</v>
      </c>
    </row>
    <row r="49" spans="1:4" ht="15.75">
      <c r="A49" s="368" t="s">
        <v>689</v>
      </c>
      <c r="B49" s="161" t="s">
        <v>535</v>
      </c>
      <c r="C49" s="191" t="s">
        <v>962</v>
      </c>
      <c r="D49" s="389">
        <v>0.0283</v>
      </c>
    </row>
    <row r="50" spans="1:4" ht="15.75">
      <c r="A50" s="368" t="s">
        <v>690</v>
      </c>
      <c r="B50" s="161" t="s">
        <v>536</v>
      </c>
      <c r="C50" s="191" t="s">
        <v>962</v>
      </c>
      <c r="D50" s="389">
        <v>0.0243</v>
      </c>
    </row>
    <row r="51" spans="1:4" ht="15.75">
      <c r="A51" s="368" t="s">
        <v>691</v>
      </c>
      <c r="B51" s="161" t="s">
        <v>537</v>
      </c>
      <c r="C51" s="191" t="s">
        <v>962</v>
      </c>
      <c r="D51" s="390">
        <v>0.0254</v>
      </c>
    </row>
    <row r="52" spans="1:4" ht="25.5">
      <c r="A52" s="375">
        <v>11</v>
      </c>
      <c r="B52" s="176" t="s">
        <v>685</v>
      </c>
      <c r="C52" s="186" t="s">
        <v>88</v>
      </c>
      <c r="D52" s="391" t="s">
        <v>963</v>
      </c>
    </row>
    <row r="53" ht="15.75">
      <c r="B53" s="392" t="s">
        <v>499</v>
      </c>
    </row>
    <row r="55" ht="13.5" thickBot="1"/>
    <row r="56" spans="1:4" ht="16.5" thickBot="1">
      <c r="A56" s="170" t="s">
        <v>946</v>
      </c>
      <c r="B56" s="171" t="s">
        <v>84</v>
      </c>
      <c r="C56" s="171" t="s">
        <v>153</v>
      </c>
      <c r="D56" s="172" t="s">
        <v>86</v>
      </c>
    </row>
    <row r="57" spans="1:4" ht="15.75">
      <c r="A57" s="366" t="s">
        <v>817</v>
      </c>
      <c r="B57" s="173" t="s">
        <v>87</v>
      </c>
      <c r="C57" s="174" t="s">
        <v>88</v>
      </c>
      <c r="D57" s="386"/>
    </row>
    <row r="58" spans="1:4" ht="18.75">
      <c r="A58" s="368" t="s">
        <v>823</v>
      </c>
      <c r="B58" s="151" t="s">
        <v>663</v>
      </c>
      <c r="C58" s="182" t="s">
        <v>88</v>
      </c>
      <c r="D58" s="387" t="s">
        <v>693</v>
      </c>
    </row>
    <row r="59" spans="1:4" ht="15.75">
      <c r="A59" s="368" t="s">
        <v>888</v>
      </c>
      <c r="B59" s="151" t="s">
        <v>665</v>
      </c>
      <c r="C59" s="182" t="s">
        <v>88</v>
      </c>
      <c r="D59" s="370" t="s">
        <v>666</v>
      </c>
    </row>
    <row r="60" spans="1:4" ht="15.75">
      <c r="A60" s="368" t="s">
        <v>891</v>
      </c>
      <c r="B60" s="151" t="s">
        <v>30</v>
      </c>
      <c r="C60" s="182" t="s">
        <v>88</v>
      </c>
      <c r="D60" s="370" t="s">
        <v>501</v>
      </c>
    </row>
    <row r="61" spans="1:4" ht="15.75">
      <c r="A61" s="368" t="s">
        <v>95</v>
      </c>
      <c r="B61" s="151" t="s">
        <v>667</v>
      </c>
      <c r="C61" s="161" t="s">
        <v>983</v>
      </c>
      <c r="D61" s="402">
        <v>1788.88</v>
      </c>
    </row>
    <row r="62" spans="1:4" ht="15.75">
      <c r="A62" s="368"/>
      <c r="B62" s="151" t="s">
        <v>493</v>
      </c>
      <c r="C62" s="161" t="s">
        <v>494</v>
      </c>
      <c r="D62" s="402">
        <v>95.31</v>
      </c>
    </row>
    <row r="63" spans="1:4" ht="15.75">
      <c r="A63" s="368" t="s">
        <v>96</v>
      </c>
      <c r="B63" s="151" t="s">
        <v>669</v>
      </c>
      <c r="C63" s="182" t="s">
        <v>88</v>
      </c>
      <c r="D63" s="370" t="s">
        <v>961</v>
      </c>
    </row>
    <row r="64" spans="1:4" ht="15.75">
      <c r="A64" s="368" t="s">
        <v>98</v>
      </c>
      <c r="B64" s="151" t="s">
        <v>671</v>
      </c>
      <c r="C64" s="182" t="s">
        <v>88</v>
      </c>
      <c r="D64" s="383" t="s">
        <v>687</v>
      </c>
    </row>
    <row r="65" spans="1:4" ht="31.5">
      <c r="A65" s="368" t="s">
        <v>100</v>
      </c>
      <c r="B65" s="176" t="s">
        <v>673</v>
      </c>
      <c r="C65" s="182" t="s">
        <v>88</v>
      </c>
      <c r="D65" s="372" t="s">
        <v>495</v>
      </c>
    </row>
    <row r="66" spans="1:4" ht="15.75">
      <c r="A66" s="368" t="s">
        <v>102</v>
      </c>
      <c r="B66" s="151" t="s">
        <v>674</v>
      </c>
      <c r="C66" s="184" t="s">
        <v>88</v>
      </c>
      <c r="D66" s="373">
        <v>42917</v>
      </c>
    </row>
    <row r="67" spans="1:4" ht="15.75">
      <c r="A67" s="368" t="s">
        <v>104</v>
      </c>
      <c r="B67" s="161" t="s">
        <v>694</v>
      </c>
      <c r="C67" s="195" t="s">
        <v>957</v>
      </c>
      <c r="D67" s="388">
        <v>3.496</v>
      </c>
    </row>
    <row r="68" spans="1:4" ht="26.25" thickBot="1">
      <c r="A68" s="384">
        <v>11</v>
      </c>
      <c r="B68" s="380" t="s">
        <v>960</v>
      </c>
      <c r="C68" s="385" t="s">
        <v>88</v>
      </c>
      <c r="D68" s="382" t="s">
        <v>523</v>
      </c>
    </row>
    <row r="71" ht="13.5" thickBot="1"/>
    <row r="72" spans="1:4" ht="16.5" thickBot="1">
      <c r="A72" s="170" t="s">
        <v>946</v>
      </c>
      <c r="B72" s="171" t="s">
        <v>84</v>
      </c>
      <c r="C72" s="171" t="s">
        <v>153</v>
      </c>
      <c r="D72" s="172" t="s">
        <v>86</v>
      </c>
    </row>
    <row r="73" spans="1:4" ht="15.75">
      <c r="A73" s="393" t="s">
        <v>817</v>
      </c>
      <c r="B73" s="394" t="s">
        <v>87</v>
      </c>
      <c r="C73" s="395" t="s">
        <v>88</v>
      </c>
      <c r="D73" s="396"/>
    </row>
    <row r="74" spans="1:4" ht="18.75">
      <c r="A74" s="368" t="s">
        <v>823</v>
      </c>
      <c r="B74" s="151" t="s">
        <v>663</v>
      </c>
      <c r="C74" s="182" t="s">
        <v>88</v>
      </c>
      <c r="D74" s="387" t="s">
        <v>546</v>
      </c>
    </row>
    <row r="75" spans="1:4" ht="15.75">
      <c r="A75" s="368" t="s">
        <v>888</v>
      </c>
      <c r="B75" s="151" t="s">
        <v>665</v>
      </c>
      <c r="C75" s="182" t="s">
        <v>88</v>
      </c>
      <c r="D75" s="397" t="s">
        <v>964</v>
      </c>
    </row>
    <row r="76" spans="1:4" ht="15.75">
      <c r="A76" s="368" t="s">
        <v>891</v>
      </c>
      <c r="B76" s="151" t="s">
        <v>30</v>
      </c>
      <c r="C76" s="182" t="s">
        <v>88</v>
      </c>
      <c r="D76" s="370" t="s">
        <v>965</v>
      </c>
    </row>
    <row r="77" spans="1:4" ht="25.5">
      <c r="A77" s="368" t="s">
        <v>95</v>
      </c>
      <c r="B77" s="176" t="s">
        <v>697</v>
      </c>
      <c r="C77" s="161" t="s">
        <v>668</v>
      </c>
      <c r="D77" s="402">
        <v>3.38</v>
      </c>
    </row>
    <row r="78" spans="1:4" ht="15.75">
      <c r="A78" s="368" t="s">
        <v>698</v>
      </c>
      <c r="B78" s="176" t="s">
        <v>699</v>
      </c>
      <c r="C78" s="161" t="s">
        <v>668</v>
      </c>
      <c r="D78" s="402">
        <v>4.25</v>
      </c>
    </row>
    <row r="79" spans="1:4" ht="15.75">
      <c r="A79" s="368" t="s">
        <v>96</v>
      </c>
      <c r="B79" s="151" t="s">
        <v>669</v>
      </c>
      <c r="C79" s="182" t="s">
        <v>88</v>
      </c>
      <c r="D79" s="370" t="s">
        <v>966</v>
      </c>
    </row>
    <row r="80" spans="1:4" ht="15.75">
      <c r="A80" s="368" t="s">
        <v>98</v>
      </c>
      <c r="B80" s="151" t="s">
        <v>671</v>
      </c>
      <c r="C80" s="182" t="s">
        <v>88</v>
      </c>
      <c r="D80" s="383" t="s">
        <v>967</v>
      </c>
    </row>
    <row r="81" spans="1:4" ht="25.5">
      <c r="A81" s="368" t="s">
        <v>100</v>
      </c>
      <c r="B81" s="176" t="s">
        <v>673</v>
      </c>
      <c r="C81" s="182" t="s">
        <v>88</v>
      </c>
      <c r="D81" s="372" t="s">
        <v>702</v>
      </c>
    </row>
    <row r="82" spans="1:4" ht="15.75">
      <c r="A82" s="368" t="s">
        <v>102</v>
      </c>
      <c r="B82" s="151" t="s">
        <v>674</v>
      </c>
      <c r="C82" s="184" t="s">
        <v>88</v>
      </c>
      <c r="D82" s="373">
        <v>42917</v>
      </c>
    </row>
    <row r="83" spans="1:4" ht="27.75" customHeight="1">
      <c r="A83" s="375">
        <v>10</v>
      </c>
      <c r="B83" s="151" t="s">
        <v>675</v>
      </c>
      <c r="C83" s="145" t="s">
        <v>968</v>
      </c>
      <c r="D83" s="398" t="s">
        <v>969</v>
      </c>
    </row>
    <row r="84" spans="1:4" ht="31.5">
      <c r="A84" s="399">
        <v>11</v>
      </c>
      <c r="B84" s="176" t="s">
        <v>703</v>
      </c>
      <c r="C84" s="144" t="s">
        <v>970</v>
      </c>
      <c r="D84" s="390">
        <v>0.6</v>
      </c>
    </row>
    <row r="85" spans="1:4" ht="32.25" customHeight="1">
      <c r="A85" s="399" t="s">
        <v>971</v>
      </c>
      <c r="B85" s="176" t="s">
        <v>972</v>
      </c>
      <c r="C85" s="144" t="s">
        <v>970</v>
      </c>
      <c r="D85" s="390">
        <v>1.3</v>
      </c>
    </row>
    <row r="86" spans="1:4" ht="30" customHeight="1">
      <c r="A86" s="375">
        <v>12</v>
      </c>
      <c r="B86" s="176" t="s">
        <v>685</v>
      </c>
      <c r="C86" s="145"/>
      <c r="D86" s="372" t="s">
        <v>496</v>
      </c>
    </row>
    <row r="87" spans="1:4" s="198" customFormat="1" ht="26.25" thickBot="1">
      <c r="A87" s="384" t="s">
        <v>973</v>
      </c>
      <c r="B87" s="380" t="s">
        <v>682</v>
      </c>
      <c r="C87" s="400"/>
      <c r="D87" s="372" t="s">
        <v>490</v>
      </c>
    </row>
    <row r="88" s="198" customFormat="1" ht="12.75"/>
    <row r="89" s="198" customFormat="1" ht="38.25">
      <c r="B89" s="401" t="s">
        <v>975</v>
      </c>
    </row>
    <row r="90" s="198" customFormat="1" ht="12.75"/>
    <row r="91" s="198" customFormat="1" ht="13.5" thickBot="1"/>
    <row r="92" spans="1:4" ht="16.5" thickBot="1">
      <c r="A92" s="170" t="s">
        <v>946</v>
      </c>
      <c r="B92" s="171" t="s">
        <v>84</v>
      </c>
      <c r="C92" s="171" t="s">
        <v>153</v>
      </c>
      <c r="D92" s="172" t="s">
        <v>86</v>
      </c>
    </row>
    <row r="93" spans="1:4" ht="16.5" thickBot="1">
      <c r="A93" s="366" t="s">
        <v>817</v>
      </c>
      <c r="B93" s="173" t="s">
        <v>87</v>
      </c>
      <c r="C93" s="174" t="s">
        <v>88</v>
      </c>
      <c r="D93" s="367"/>
    </row>
    <row r="94" spans="1:4" ht="19.5">
      <c r="A94" s="368" t="s">
        <v>823</v>
      </c>
      <c r="B94" s="151" t="s">
        <v>663</v>
      </c>
      <c r="C94" s="145" t="s">
        <v>88</v>
      </c>
      <c r="D94" s="369" t="s">
        <v>976</v>
      </c>
    </row>
    <row r="95" spans="1:4" ht="15.75">
      <c r="A95" s="368" t="s">
        <v>888</v>
      </c>
      <c r="B95" s="151" t="s">
        <v>665</v>
      </c>
      <c r="C95" s="182" t="s">
        <v>88</v>
      </c>
      <c r="D95" s="370" t="s">
        <v>977</v>
      </c>
    </row>
    <row r="96" spans="1:4" ht="15.75">
      <c r="A96" s="368"/>
      <c r="B96" s="151" t="s">
        <v>497</v>
      </c>
      <c r="C96" s="182" t="s">
        <v>985</v>
      </c>
      <c r="D96" s="403">
        <v>70.49</v>
      </c>
    </row>
    <row r="97" spans="1:4" ht="15.75">
      <c r="A97" s="368" t="s">
        <v>95</v>
      </c>
      <c r="B97" s="151" t="s">
        <v>986</v>
      </c>
      <c r="C97" s="161" t="s">
        <v>987</v>
      </c>
      <c r="D97" s="402">
        <v>5422</v>
      </c>
    </row>
    <row r="98" spans="1:4" ht="25.5">
      <c r="A98" s="368" t="s">
        <v>96</v>
      </c>
      <c r="B98" s="151" t="s">
        <v>669</v>
      </c>
      <c r="C98" s="182" t="s">
        <v>88</v>
      </c>
      <c r="D98" s="397" t="s">
        <v>988</v>
      </c>
    </row>
    <row r="99" spans="1:4" ht="15.75">
      <c r="A99" s="368" t="s">
        <v>98</v>
      </c>
      <c r="B99" s="151" t="s">
        <v>671</v>
      </c>
      <c r="C99" s="182" t="s">
        <v>88</v>
      </c>
      <c r="D99" s="383"/>
    </row>
    <row r="100" spans="1:4" ht="31.5">
      <c r="A100" s="368" t="s">
        <v>100</v>
      </c>
      <c r="B100" s="176" t="s">
        <v>673</v>
      </c>
      <c r="C100" s="182" t="s">
        <v>88</v>
      </c>
      <c r="D100" s="372" t="s">
        <v>498</v>
      </c>
    </row>
    <row r="101" spans="1:4" ht="15.75">
      <c r="A101" s="368" t="s">
        <v>102</v>
      </c>
      <c r="B101" s="151" t="s">
        <v>674</v>
      </c>
      <c r="C101" s="184" t="s">
        <v>88</v>
      </c>
      <c r="D101" s="373">
        <v>42917</v>
      </c>
    </row>
    <row r="102" spans="1:4" ht="15.75">
      <c r="A102" s="368" t="s">
        <v>104</v>
      </c>
      <c r="B102" s="161" t="s">
        <v>675</v>
      </c>
      <c r="C102" s="185" t="s">
        <v>959</v>
      </c>
      <c r="D102" s="371">
        <v>13</v>
      </c>
    </row>
    <row r="103" spans="1:4" ht="26.25" thickBot="1">
      <c r="A103" s="384">
        <v>11</v>
      </c>
      <c r="B103" s="380" t="s">
        <v>960</v>
      </c>
      <c r="C103" s="385" t="s">
        <v>88</v>
      </c>
      <c r="D103" s="382" t="s">
        <v>981</v>
      </c>
    </row>
  </sheetData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61" customWidth="1"/>
    <col min="2" max="2" width="62.421875" style="61" customWidth="1"/>
    <col min="3" max="3" width="10.8515625" style="61" customWidth="1"/>
    <col min="4" max="4" width="10.421875" style="61" customWidth="1"/>
    <col min="5" max="16384" width="9.140625" style="61" customWidth="1"/>
  </cols>
  <sheetData>
    <row r="1" ht="15.75">
      <c r="A1" s="143" t="s">
        <v>709</v>
      </c>
    </row>
    <row r="2" ht="15.75">
      <c r="A2" s="143" t="s">
        <v>710</v>
      </c>
    </row>
    <row r="4" spans="1:4" ht="31.5">
      <c r="A4" s="144" t="s">
        <v>946</v>
      </c>
      <c r="B4" s="145" t="s">
        <v>84</v>
      </c>
      <c r="C4" s="145" t="s">
        <v>153</v>
      </c>
      <c r="D4" s="145" t="s">
        <v>86</v>
      </c>
    </row>
    <row r="5" spans="1:4" ht="15.75">
      <c r="A5" s="151" t="s">
        <v>817</v>
      </c>
      <c r="B5" s="151" t="s">
        <v>87</v>
      </c>
      <c r="C5" s="145" t="s">
        <v>88</v>
      </c>
      <c r="D5" s="456" t="s">
        <v>711</v>
      </c>
    </row>
    <row r="6" spans="1:4" ht="15.75">
      <c r="A6" s="151" t="s">
        <v>823</v>
      </c>
      <c r="B6" s="151" t="s">
        <v>712</v>
      </c>
      <c r="C6" s="145" t="s">
        <v>88</v>
      </c>
      <c r="D6" s="457"/>
    </row>
    <row r="7" spans="1:4" ht="15.75">
      <c r="A7" s="151" t="s">
        <v>888</v>
      </c>
      <c r="B7" s="151" t="s">
        <v>713</v>
      </c>
      <c r="C7" s="145" t="s">
        <v>88</v>
      </c>
      <c r="D7" s="457"/>
    </row>
    <row r="8" spans="1:4" ht="25.5">
      <c r="A8" s="151" t="s">
        <v>891</v>
      </c>
      <c r="B8" s="176" t="s">
        <v>714</v>
      </c>
      <c r="C8" s="151" t="s">
        <v>120</v>
      </c>
      <c r="D8" s="457"/>
    </row>
    <row r="9" spans="1:4" ht="25.5">
      <c r="A9" s="199" t="s">
        <v>715</v>
      </c>
      <c r="B9" s="163"/>
      <c r="C9" s="200"/>
      <c r="D9" s="457"/>
    </row>
    <row r="10" spans="1:4" ht="15.75">
      <c r="A10" s="151" t="s">
        <v>95</v>
      </c>
      <c r="B10" s="151" t="s">
        <v>716</v>
      </c>
      <c r="C10" s="145" t="s">
        <v>88</v>
      </c>
      <c r="D10" s="457"/>
    </row>
    <row r="11" spans="1:4" ht="15.75">
      <c r="A11" s="151" t="s">
        <v>96</v>
      </c>
      <c r="B11" s="151" t="s">
        <v>717</v>
      </c>
      <c r="C11" s="145" t="s">
        <v>88</v>
      </c>
      <c r="D11" s="457"/>
    </row>
    <row r="12" spans="1:4" ht="15.75">
      <c r="A12" s="151" t="s">
        <v>98</v>
      </c>
      <c r="B12" s="151" t="s">
        <v>718</v>
      </c>
      <c r="C12" s="145" t="s">
        <v>88</v>
      </c>
      <c r="D12" s="457"/>
    </row>
    <row r="13" spans="1:4" ht="15.75">
      <c r="A13" s="151" t="s">
        <v>100</v>
      </c>
      <c r="B13" s="151" t="s">
        <v>719</v>
      </c>
      <c r="C13" s="145" t="s">
        <v>88</v>
      </c>
      <c r="D13" s="457"/>
    </row>
    <row r="14" spans="1:4" ht="12.75">
      <c r="A14" s="151" t="s">
        <v>102</v>
      </c>
      <c r="B14" s="151" t="s">
        <v>720</v>
      </c>
      <c r="C14" s="151" t="s">
        <v>668</v>
      </c>
      <c r="D14" s="457"/>
    </row>
    <row r="15" spans="1:4" ht="25.5">
      <c r="A15" s="151" t="s">
        <v>104</v>
      </c>
      <c r="B15" s="176" t="s">
        <v>721</v>
      </c>
      <c r="C15" s="145" t="s">
        <v>88</v>
      </c>
      <c r="D15" s="458"/>
    </row>
  </sheetData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5.421875" style="61" customWidth="1"/>
    <col min="2" max="2" width="62.421875" style="61" customWidth="1"/>
    <col min="3" max="3" width="10.8515625" style="61" customWidth="1"/>
    <col min="4" max="4" width="12.140625" style="61" customWidth="1"/>
    <col min="5" max="16384" width="9.140625" style="61" customWidth="1"/>
  </cols>
  <sheetData>
    <row r="1" ht="15.75">
      <c r="A1" s="143" t="s">
        <v>722</v>
      </c>
    </row>
    <row r="2" ht="15.75">
      <c r="A2" s="143" t="s">
        <v>723</v>
      </c>
    </row>
    <row r="4" spans="1:4" ht="31.5">
      <c r="A4" s="144" t="s">
        <v>946</v>
      </c>
      <c r="B4" s="145" t="s">
        <v>84</v>
      </c>
      <c r="C4" s="145" t="s">
        <v>153</v>
      </c>
      <c r="D4" s="145" t="s">
        <v>86</v>
      </c>
    </row>
    <row r="5" spans="1:4" ht="15.75">
      <c r="A5" s="151" t="s">
        <v>817</v>
      </c>
      <c r="B5" s="151" t="s">
        <v>87</v>
      </c>
      <c r="C5" s="145" t="s">
        <v>88</v>
      </c>
      <c r="D5" s="147"/>
    </row>
    <row r="6" spans="1:4" ht="12.75">
      <c r="A6" s="153" t="s">
        <v>724</v>
      </c>
      <c r="B6" s="154"/>
      <c r="C6" s="154"/>
      <c r="D6" s="155"/>
    </row>
    <row r="7" spans="1:4" ht="15.75">
      <c r="A7" s="151" t="s">
        <v>823</v>
      </c>
      <c r="B7" s="151" t="s">
        <v>725</v>
      </c>
      <c r="C7" s="145" t="s">
        <v>88</v>
      </c>
      <c r="D7" s="147"/>
    </row>
    <row r="8" spans="1:4" ht="38.25">
      <c r="A8" s="151" t="s">
        <v>888</v>
      </c>
      <c r="B8" s="176" t="s">
        <v>726</v>
      </c>
      <c r="C8" s="201" t="s">
        <v>668</v>
      </c>
      <c r="D8" s="147"/>
    </row>
    <row r="9" spans="1:4" ht="38.25">
      <c r="A9" s="151" t="s">
        <v>891</v>
      </c>
      <c r="B9" s="176" t="s">
        <v>727</v>
      </c>
      <c r="C9" s="147"/>
      <c r="D9" s="147"/>
    </row>
    <row r="10" spans="1:4" ht="12.75">
      <c r="A10" s="151" t="s">
        <v>95</v>
      </c>
      <c r="B10" s="151" t="s">
        <v>142</v>
      </c>
      <c r="C10" s="201" t="s">
        <v>88</v>
      </c>
      <c r="D10" s="147"/>
    </row>
    <row r="13" spans="1:6" ht="37.5" customHeight="1">
      <c r="A13" s="459" t="s">
        <v>728</v>
      </c>
      <c r="B13" s="460"/>
      <c r="C13" s="460"/>
      <c r="D13" s="460"/>
      <c r="E13" s="460"/>
      <c r="F13" s="460"/>
    </row>
  </sheetData>
  <mergeCells count="1">
    <mergeCell ref="A13:F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/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61" customWidth="1"/>
    <col min="2" max="2" width="62.421875" style="61" customWidth="1"/>
    <col min="3" max="3" width="10.8515625" style="61" customWidth="1"/>
    <col min="4" max="4" width="22.57421875" style="61" customWidth="1"/>
    <col min="5" max="16384" width="9.140625" style="61" customWidth="1"/>
  </cols>
  <sheetData>
    <row r="1" ht="15.75">
      <c r="A1" s="143" t="s">
        <v>729</v>
      </c>
    </row>
    <row r="2" ht="15.75">
      <c r="A2" s="143" t="s">
        <v>730</v>
      </c>
    </row>
    <row r="4" spans="1:4" ht="31.5">
      <c r="A4" s="144" t="s">
        <v>946</v>
      </c>
      <c r="B4" s="145" t="s">
        <v>84</v>
      </c>
      <c r="C4" s="145" t="s">
        <v>153</v>
      </c>
      <c r="D4" s="145" t="s">
        <v>86</v>
      </c>
    </row>
    <row r="5" spans="1:4" ht="15.75">
      <c r="A5" s="151" t="s">
        <v>817</v>
      </c>
      <c r="B5" s="151" t="s">
        <v>87</v>
      </c>
      <c r="C5" s="145" t="s">
        <v>88</v>
      </c>
      <c r="D5" s="461" t="s">
        <v>731</v>
      </c>
    </row>
    <row r="6" spans="1:4" ht="25.5">
      <c r="A6" s="151" t="s">
        <v>823</v>
      </c>
      <c r="B6" s="176" t="s">
        <v>732</v>
      </c>
      <c r="C6" s="145" t="s">
        <v>88</v>
      </c>
      <c r="D6" s="462"/>
    </row>
    <row r="7" spans="1:4" ht="25.5">
      <c r="A7" s="151" t="s">
        <v>888</v>
      </c>
      <c r="B7" s="176" t="s">
        <v>733</v>
      </c>
      <c r="C7" s="145" t="s">
        <v>88</v>
      </c>
      <c r="D7" s="462"/>
    </row>
  </sheetData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ЛоктевАС</cp:lastModifiedBy>
  <dcterms:created xsi:type="dcterms:W3CDTF">1996-10-08T23:32:33Z</dcterms:created>
  <dcterms:modified xsi:type="dcterms:W3CDTF">2018-03-29T13:57:02Z</dcterms:modified>
  <cp:category/>
  <cp:version/>
  <cp:contentType/>
  <cp:contentStatus/>
</cp:coreProperties>
</file>