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185" windowWidth="19170" windowHeight="1350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<sst xmlns="http://schemas.openxmlformats.org/spreadsheetml/2006/main" count="3745" uniqueCount="867">
  <si>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</si>
  <si>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</si>
  <si>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</si>
  <si>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</si>
  <si>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</si>
  <si>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</si>
  <si>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</si>
  <si>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</si>
  <si>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</si>
  <si>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</si>
  <si>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</si>
  <si>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</si>
  <si>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</si>
  <si>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</si>
  <si>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</si>
  <si>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</si>
  <si>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</si>
  <si>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</si>
  <si>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</si>
  <si>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</si>
  <si>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</si>
  <si>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</si>
  <si>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</si>
  <si>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</si>
  <si>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</si>
  <si>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</si>
  <si>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</si>
  <si>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</si>
  <si>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</si>
  <si>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</si>
  <si>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</si>
  <si>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</si>
  <si>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</si>
  <si>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</si>
  <si>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</si>
  <si>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</si>
  <si>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</si>
  <si>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</si>
  <si>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</si>
  <si>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</si>
  <si>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</si>
  <si>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</si>
  <si>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</si>
  <si>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</si>
  <si>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</si>
  <si>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</si>
  <si>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</si>
  <si>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</si>
  <si>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</si>
  <si>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</si>
  <si>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</si>
  <si>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</si>
  <si>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</si>
  <si>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</si>
  <si>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</si>
  <si>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</si>
  <si>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ул Горького, 150</t>
  </si>
  <si>
    <t>01.01.2016</t>
  </si>
  <si>
    <t>31.12.2016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</si>
  <si>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</si>
  <si>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</si>
  <si>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</si>
  <si>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</si>
  <si>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</si>
  <si>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</si>
  <si>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</si>
  <si>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</si>
  <si>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</si>
  <si>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</si>
  <si>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</si>
  <si>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</si>
  <si>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</si>
  <si>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</si>
  <si>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</si>
  <si>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</si>
  <si>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</si>
  <si>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</si>
  <si>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</si>
  <si>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</si>
  <si>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</si>
  <si>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</si>
  <si>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</si>
  <si>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</si>
  <si>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</si>
  <si>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</si>
  <si>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</si>
  <si>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</si>
  <si>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</si>
  <si>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</si>
  <si>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</si>
  <si>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</si>
  <si>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</si>
  <si>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</si>
  <si>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</si>
  <si>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</si>
  <si>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</si>
  <si>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</si>
  <si>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</si>
  <si>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</si>
  <si>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</si>
  <si>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</si>
  <si>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</si>
  <si>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</si>
  <si>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</si>
  <si>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</si>
  <si>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</si>
  <si>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</si>
  <si>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</si>
  <si>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</si>
  <si>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</si>
  <si>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</si>
  <si>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</si>
  <si>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</si>
  <si>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</si>
  <si>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</si>
  <si>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</si>
  <si>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</si>
  <si>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</si>
  <si>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</si>
  <si>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</si>
  <si>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</si>
  <si>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</si>
  <si>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</si>
  <si>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</si>
  <si>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</si>
  <si>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</si>
  <si>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</si>
  <si>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</si>
  <si>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</si>
  <si>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</si>
  <si>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</si>
  <si>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</si>
  <si>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</si>
  <si>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</si>
  <si>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</si>
  <si>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</si>
  <si>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</si>
  <si>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</si>
  <si>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</si>
  <si>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</si>
  <si>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</si>
  <si>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</si>
  <si>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</si>
  <si>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</si>
  <si>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</si>
  <si>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</si>
  <si>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</si>
  <si>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</si>
  <si>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</si>
  <si>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</si>
  <si>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</si>
  <si>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</si>
  <si>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</si>
  <si>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</si>
  <si>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</si>
  <si>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</si>
  <si>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</si>
  <si>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</si>
  <si>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</si>
  <si>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</si>
  <si>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Коммунальные услуги на общедомовые нужды сверх норматива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</si>
  <si>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</si>
  <si>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</si>
  <si>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</si>
  <si>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</si>
  <si>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</si>
  <si>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</si>
  <si>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</si>
  <si>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</si>
  <si>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</si>
  <si>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</si>
  <si>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</si>
  <si>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</si>
  <si>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</si>
  <si>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</si>
  <si>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</si>
  <si>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</si>
  <si>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</si>
  <si>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</si>
  <si>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</si>
  <si>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</si>
  <si>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</si>
  <si>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</si>
  <si>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</si>
  <si>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</si>
  <si>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</si>
  <si>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</si>
  <si>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</si>
  <si>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</si>
  <si>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</si>
  <si>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</si>
  <si>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</si>
  <si>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</si>
  <si>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</si>
  <si>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</si>
  <si>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</si>
  <si>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</si>
  <si>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</si>
  <si>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</si>
  <si>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</si>
  <si>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</si>
  <si>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</si>
  <si>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</si>
  <si>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</si>
  <si>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</si>
  <si>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</si>
  <si>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</si>
  <si>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</si>
  <si>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</si>
  <si>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</si>
  <si>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</si>
  <si>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</si>
  <si>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</si>
  <si>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</si>
  <si>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</si>
  <si>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18.06.2008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</si>
  <si>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</si>
  <si>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</si>
  <si>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</si>
  <si>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</si>
  <si>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</si>
  <si>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</si>
  <si>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</si>
  <si>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</si>
  <si>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Горького, д. 150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</si>
  <si>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</si>
  <si>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</si>
  <si>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</si>
  <si>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</si>
  <si>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</si>
  <si>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</si>
  <si>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</si>
  <si>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</si>
  <si>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35:24:0305027:4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</si>
  <si>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</si>
  <si>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</si>
  <si>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</si>
  <si>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</si>
  <si>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</si>
  <si>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</si>
  <si>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</si>
  <si>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</si>
  <si>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</si>
  <si>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</si>
  <si>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</si>
  <si>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</si>
  <si>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</si>
  <si>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</si>
  <si>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</si>
  <si>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</si>
  <si>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</si>
  <si>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</si>
  <si>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</si>
  <si>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</si>
  <si>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</si>
  <si>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</si>
  <si>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</si>
  <si>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</si>
  <si>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</si>
  <si>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</si>
  <si>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</si>
  <si>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</si>
  <si>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</si>
  <si>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</si>
  <si>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</si>
  <si>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</si>
  <si>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</si>
  <si>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</si>
  <si>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</si>
  <si>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</si>
  <si>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</si>
  <si>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</si>
  <si>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</si>
  <si>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</si>
  <si>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</si>
  <si>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</si>
  <si>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</si>
  <si>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</si>
  <si>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</si>
  <si>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</si>
  <si>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</si>
  <si>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</si>
  <si>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</si>
  <si>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</si>
  <si>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</si>
  <si>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</si>
  <si>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</si>
  <si>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</si>
  <si>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</si>
  <si>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</si>
  <si>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</si>
  <si>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</si>
  <si>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</si>
  <si>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</si>
  <si>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</si>
  <si>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</si>
  <si>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</si>
  <si>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</si>
  <si>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</si>
  <si>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</si>
  <si>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</si>
  <si>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</si>
  <si>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</si>
  <si>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</si>
  <si>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</si>
  <si>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</si>
  <si>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</si>
  <si>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</si>
  <si>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</si>
  <si>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</si>
  <si>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</si>
  <si>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</si>
  <si>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</si>
  <si>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</si>
  <si>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</si>
  <si>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</si>
  <si>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</si>
  <si>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</si>
  <si>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</si>
  <si>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</si>
  <si>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</si>
  <si>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</si>
  <si>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</si>
  <si>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</si>
  <si>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</si>
  <si>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</si>
  <si>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</si>
  <si>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</si>
  <si>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</si>
  <si>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</si>
  <si>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</si>
  <si>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</si>
  <si>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</si>
  <si>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</si>
  <si>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</si>
  <si>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</si>
  <si>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</si>
  <si>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</si>
  <si>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</si>
  <si>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</si>
  <si>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</si>
  <si>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</si>
  <si>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</si>
  <si>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</si>
  <si>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</si>
  <si>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</si>
  <si>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</si>
  <si>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</si>
  <si>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</si>
  <si>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</si>
  <si>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</si>
  <si>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</si>
  <si>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</si>
  <si>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</si>
  <si>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</si>
  <si>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</si>
  <si>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</si>
  <si>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</si>
  <si>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</si>
  <si>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</si>
  <si>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</si>
  <si>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</si>
  <si>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</si>
  <si>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</si>
  <si>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</si>
  <si>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</si>
  <si>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</si>
  <si>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</si>
  <si>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</si>
  <si>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</si>
  <si>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</si>
  <si>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</si>
  <si>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</si>
  <si>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</si>
  <si>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</si>
  <si>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</si>
  <si>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</si>
  <si>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</si>
  <si>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</si>
  <si>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</si>
  <si>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</si>
  <si>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</si>
  <si>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</si>
  <si>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</si>
  <si>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</si>
  <si>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</si>
  <si>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</si>
  <si>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</si>
  <si>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</si>
  <si>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</si>
  <si>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</si>
  <si>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</si>
  <si>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</si>
  <si>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</si>
  <si>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</si>
  <si>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</si>
  <si>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</si>
  <si>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</si>
  <si>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</si>
  <si>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</si>
  <si>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</si>
  <si>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</si>
  <si>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</si>
  <si>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</si>
  <si>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</si>
  <si>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</si>
  <si>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</si>
  <si>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</si>
  <si>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</si>
  <si>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</si>
  <si>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</si>
  <si>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</si>
  <si>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</si>
  <si>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</si>
  <si>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</si>
  <si>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</si>
  <si>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</si>
  <si>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</si>
  <si>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</si>
  <si>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</si>
  <si>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</si>
  <si>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</si>
  <si>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</si>
  <si>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</si>
  <si>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</si>
  <si>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</si>
  <si>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</si>
  <si>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</si>
  <si>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</si>
  <si>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</si>
  <si>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</si>
  <si>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</si>
  <si>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</si>
  <si>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</si>
  <si>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</si>
  <si>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</si>
  <si>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</si>
  <si>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</si>
  <si>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</si>
  <si>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</si>
  <si>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</si>
  <si>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</si>
  <si>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</si>
  <si>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</si>
  <si>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</si>
  <si>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</si>
  <si>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</si>
  <si>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</si>
  <si>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</si>
  <si>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</si>
  <si>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</si>
  <si>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</si>
  <si>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</si>
  <si>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</si>
  <si>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</si>
  <si>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</si>
  <si>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</si>
  <si>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</si>
  <si>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</si>
  <si>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</si>
  <si>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</si>
  <si>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</si>
  <si>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</si>
  <si>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</si>
  <si>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</si>
  <si>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</si>
  <si>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</si>
  <si>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</si>
  <si>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</si>
  <si>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 xml:space="preserve">панельный  </t>
  </si>
  <si>
    <t xml:space="preserve">плоская 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</si>
  <si>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</si>
  <si>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</si>
  <si>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</si>
  <si>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</si>
  <si>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</si>
  <si>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</si>
  <si>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</si>
  <si>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</si>
  <si>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</si>
  <si>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</si>
  <si>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</si>
  <si>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</si>
  <si>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</si>
  <si>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</si>
  <si>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</si>
  <si>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</si>
  <si>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</si>
  <si>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</si>
  <si>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</si>
  <si>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</si>
  <si>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</si>
  <si>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</si>
  <si>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</si>
  <si>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</si>
  <si>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</si>
  <si>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</si>
  <si>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</si>
  <si>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</si>
  <si>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</si>
  <si>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</si>
  <si>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</si>
  <si>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</si>
  <si>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</si>
  <si>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</si>
  <si>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</si>
  <si>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</si>
  <si>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</si>
  <si>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</si>
  <si>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</si>
  <si>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</si>
  <si>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</si>
  <si>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</si>
  <si>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</si>
  <si>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</si>
  <si>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</si>
  <si>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</si>
  <si>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</si>
  <si>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</si>
  <si>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</si>
  <si>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</si>
  <si>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</si>
  <si>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</si>
  <si>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</si>
  <si>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</si>
  <si>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</si>
  <si>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</si>
  <si>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</si>
  <si>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</si>
  <si>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</si>
  <si>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</si>
  <si>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</si>
  <si>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</si>
  <si>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</si>
  <si>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</si>
  <si>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</si>
  <si>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</si>
  <si>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</si>
  <si>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</si>
  <si>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</si>
  <si>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</si>
  <si>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Работы, необходимые для надлежащего содержании лифтов</t>
  </si>
  <si>
    <t>Прочие работы и услуги по управлению, содержанию и ремонту общего имущества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</si>
  <si>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</si>
  <si>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</si>
  <si>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</si>
  <si>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</si>
  <si>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</si>
  <si>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</si>
  <si>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</si>
  <si>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</si>
  <si>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</si>
  <si>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</si>
  <si>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</si>
  <si>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</si>
  <si>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</si>
  <si>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</si>
  <si>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</si>
  <si>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</si>
  <si>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</si>
  <si>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</si>
  <si>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</si>
  <si>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</si>
  <si>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</si>
  <si>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</si>
  <si>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</si>
  <si>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</si>
  <si>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</si>
  <si>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</si>
  <si>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</si>
  <si>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</si>
  <si>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</si>
  <si>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</si>
  <si>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</si>
  <si>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</si>
  <si>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</si>
  <si>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</si>
  <si>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</si>
  <si>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</si>
  <si>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</si>
  <si>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</si>
  <si>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</si>
  <si>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</si>
  <si>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</si>
  <si>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</si>
  <si>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</si>
  <si>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</si>
  <si>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</si>
  <si>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</si>
  <si>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</si>
  <si>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</si>
  <si>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</si>
  <si>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</si>
  <si>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</si>
  <si>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</si>
  <si>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</si>
  <si>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</si>
  <si>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</si>
  <si>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</si>
  <si>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</si>
  <si>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</si>
  <si>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</si>
  <si>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</si>
  <si>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</si>
  <si>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</si>
  <si>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</si>
  <si>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</si>
  <si>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</si>
  <si>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</si>
  <si>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</si>
  <si>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</si>
  <si>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</si>
  <si>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</si>
  <si>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</si>
  <si>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</si>
  <si>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</si>
  <si>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</si>
  <si>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</si>
  <si>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</si>
  <si>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</si>
  <si>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</si>
  <si>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</si>
  <si>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</si>
  <si>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</si>
  <si>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</si>
  <si>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</si>
  <si>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</si>
  <si>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</si>
  <si>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</si>
  <si>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</si>
  <si>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</si>
  <si>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</si>
  <si>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</si>
  <si>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</si>
  <si>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</si>
  <si>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</si>
  <si>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</si>
  <si>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</si>
  <si>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</si>
  <si>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</si>
  <si>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</si>
  <si>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</si>
  <si>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</si>
  <si>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</si>
  <si>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</si>
  <si>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</si>
  <si>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</si>
  <si>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</si>
  <si>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</si>
  <si>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</si>
  <si>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</si>
  <si>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</si>
  <si>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</si>
  <si>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</si>
  <si>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</si>
  <si>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</si>
  <si>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</si>
  <si>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</si>
  <si>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</si>
  <si>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</si>
  <si>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</si>
  <si>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</si>
  <si>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</si>
  <si>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</si>
  <si>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</si>
  <si>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</si>
  <si>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</si>
  <si>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</si>
  <si>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</si>
  <si>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</si>
  <si>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</si>
  <si>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</si>
  <si>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</si>
  <si>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</si>
  <si>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</si>
  <si>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</si>
  <si>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</si>
  <si>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</si>
  <si>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</si>
  <si>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</si>
  <si>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</si>
  <si>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</si>
  <si>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</si>
  <si>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</si>
  <si>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</si>
  <si>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</si>
  <si>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</si>
  <si>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</si>
  <si>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</si>
  <si>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</si>
  <si>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</si>
  <si>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</si>
  <si>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</si>
  <si>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</si>
  <si>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</si>
  <si>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</si>
  <si>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</si>
  <si>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</si>
  <si>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</si>
  <si>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</si>
  <si>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</si>
  <si>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</si>
  <si>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</si>
  <si>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</si>
  <si>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</si>
  <si>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</si>
  <si>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</si>
  <si>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</si>
  <si>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</si>
  <si>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</si>
  <si>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</si>
  <si>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</si>
  <si>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</si>
  <si>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</si>
  <si>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</si>
  <si>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</si>
  <si>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</si>
  <si>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</si>
  <si>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</si>
  <si>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</si>
  <si>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</si>
  <si>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</si>
  <si>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</si>
  <si>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</si>
  <si>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</si>
  <si>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</si>
  <si>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</si>
  <si>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</si>
  <si>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</si>
  <si>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</si>
  <si>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</si>
  <si>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</si>
  <si>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</si>
  <si>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</si>
  <si>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</si>
  <si>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</si>
  <si>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</si>
  <si>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</si>
  <si>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</si>
  <si>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</si>
  <si>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</si>
  <si>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</si>
  <si>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</si>
  <si>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</si>
  <si>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</si>
  <si>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</si>
  <si>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</si>
  <si>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</si>
  <si>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</si>
  <si>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</si>
  <si>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</si>
  <si>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</si>
  <si>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</si>
  <si>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</si>
  <si>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</si>
  <si>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</si>
  <si>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</si>
  <si>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</si>
  <si>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</si>
  <si>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</si>
  <si>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</si>
  <si>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</si>
  <si>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</si>
  <si>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</si>
  <si>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</si>
  <si>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</si>
  <si>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</si>
  <si>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</si>
  <si>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</si>
  <si>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</si>
  <si>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</si>
  <si>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</si>
  <si>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</si>
  <si>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</si>
  <si>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</si>
  <si>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</si>
  <si>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</si>
  <si>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</si>
  <si>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</si>
  <si>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</si>
  <si>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</si>
  <si>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</si>
  <si>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</si>
  <si>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</si>
  <si>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</si>
  <si>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</si>
  <si>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</si>
  <si>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</si>
  <si>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</si>
  <si>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</si>
  <si>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</si>
  <si>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</si>
  <si>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</si>
  <si>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</si>
  <si>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</si>
  <si>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</si>
  <si>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</si>
  <si>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</si>
  <si>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</si>
  <si>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</si>
  <si>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</si>
  <si>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</si>
  <si>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</si>
  <si>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</si>
  <si>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</si>
  <si>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</si>
  <si>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</si>
  <si>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</si>
  <si>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</si>
  <si>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</si>
  <si>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</si>
  <si>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</si>
  <si>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</si>
  <si>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</si>
  <si>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</si>
  <si>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</si>
  <si>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</si>
  <si>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</si>
  <si>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</si>
  <si>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Горького ул 150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</si>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</sst>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5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4" fontId="0" fillId="0" borderId="27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horizontal="centerContinuous" vertical="top"/>
      <protection/>
    </xf>
    <xf numFmtId="0" fontId="26" fillId="0" borderId="28" xfId="0" applyNumberFormat="1" applyFont="1" applyFill="1" applyBorder="1" applyAlignment="1" applyProtection="1">
      <alignment horizontal="centerContinuous" vertical="top"/>
      <protection/>
    </xf>
    <xf numFmtId="0" fontId="26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8" fillId="0" borderId="1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6" fillId="36" borderId="11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6" xfId="0" applyNumberFormat="1" applyFont="1" applyFill="1" applyBorder="1" applyAlignment="1" applyProtection="1">
      <alignment vertical="top"/>
      <protection/>
    </xf>
    <xf numFmtId="16" fontId="12" fillId="36" borderId="3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9" xfId="0" applyNumberFormat="1" applyFont="1" applyFill="1" applyBorder="1" applyAlignment="1" applyProtection="1">
      <alignment horizontal="center" vertical="top"/>
      <protection/>
    </xf>
    <xf numFmtId="0" fontId="12" fillId="36" borderId="24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right" vertical="top"/>
      <protection/>
    </xf>
    <xf numFmtId="0" fontId="12" fillId="38" borderId="24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9" xfId="0" applyNumberFormat="1" applyFont="1" applyFill="1" applyBorder="1" applyAlignment="1" applyProtection="1">
      <alignment horizontal="centerContinuous" vertical="top"/>
      <protection/>
    </xf>
    <xf numFmtId="0" fontId="12" fillId="39" borderId="34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Continuous" vertical="top"/>
      <protection/>
    </xf>
    <xf numFmtId="0" fontId="12" fillId="20" borderId="38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6" xfId="0" applyNumberFormat="1" applyFont="1" applyFill="1" applyBorder="1" applyAlignment="1" applyProtection="1">
      <alignment vertical="top"/>
      <protection/>
    </xf>
    <xf numFmtId="0" fontId="30" fillId="36" borderId="44" xfId="0" applyNumberFormat="1" applyFont="1" applyFill="1" applyBorder="1" applyAlignment="1" applyProtection="1">
      <alignment horizontal="centerContinuous" vertical="top"/>
      <protection/>
    </xf>
    <xf numFmtId="0" fontId="12" fillId="36" borderId="28" xfId="0" applyNumberFormat="1" applyFont="1" applyFill="1" applyBorder="1" applyAlignment="1" applyProtection="1">
      <alignment horizontal="centerContinuous" vertical="top"/>
      <protection/>
    </xf>
    <xf numFmtId="0" fontId="12" fillId="36" borderId="45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31" fillId="40" borderId="0" xfId="0" applyNumberFormat="1" applyFont="1" applyFill="1" applyBorder="1" applyAlignment="1" applyProtection="1">
      <alignment vertical="top"/>
      <protection/>
    </xf>
    <xf numFmtId="0" fontId="12" fillId="36" borderId="46" xfId="0" applyNumberFormat="1" applyFont="1" applyFill="1" applyBorder="1" applyAlignment="1" applyProtection="1">
      <alignment horizontal="center" vertical="top"/>
      <protection/>
    </xf>
    <xf numFmtId="0" fontId="12" fillId="36" borderId="47" xfId="0" applyNumberFormat="1" applyFont="1" applyFill="1" applyBorder="1" applyAlignment="1" applyProtection="1">
      <alignment vertical="top" wrapText="1"/>
      <protection/>
    </xf>
    <xf numFmtId="0" fontId="12" fillId="36" borderId="47" xfId="0" applyNumberFormat="1" applyFont="1" applyFill="1" applyBorder="1" applyAlignment="1" applyProtection="1">
      <alignment vertical="top"/>
      <protection/>
    </xf>
    <xf numFmtId="0" fontId="0" fillId="36" borderId="27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8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9" xfId="65" applyNumberFormat="1" applyFont="1" applyFill="1" applyBorder="1" applyAlignment="1" applyProtection="1">
      <alignment vertical="top"/>
      <protection/>
    </xf>
    <xf numFmtId="0" fontId="12" fillId="0" borderId="38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12" fillId="0" borderId="46" xfId="65" applyNumberFormat="1" applyFont="1" applyFill="1" applyBorder="1" applyAlignment="1" applyProtection="1">
      <alignment horizontal="center" vertical="top"/>
      <protection/>
    </xf>
    <xf numFmtId="0" fontId="12" fillId="0" borderId="47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vertical="top"/>
      <protection/>
    </xf>
    <xf numFmtId="14" fontId="0" fillId="0" borderId="27" xfId="65" applyNumberFormat="1" applyFont="1" applyFill="1" applyBorder="1" applyAlignment="1" applyProtection="1">
      <alignment horizontal="right"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6" fillId="36" borderId="11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50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1" xfId="65" applyNumberFormat="1" applyFont="1" applyFill="1" applyBorder="1" applyAlignment="1" applyProtection="1">
      <alignment vertical="top"/>
      <protection/>
    </xf>
    <xf numFmtId="16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24" xfId="65" applyNumberFormat="1" applyFont="1" applyFill="1" applyBorder="1" applyAlignment="1" applyProtection="1">
      <alignment vertical="top"/>
      <protection/>
    </xf>
    <xf numFmtId="0" fontId="12" fillId="36" borderId="52" xfId="65" applyNumberFormat="1" applyFont="1" applyFill="1" applyBorder="1" applyAlignment="1" applyProtection="1">
      <alignment horizontal="center" vertical="top"/>
      <protection/>
    </xf>
    <xf numFmtId="0" fontId="12" fillId="36" borderId="53" xfId="65" applyNumberFormat="1" applyFont="1" applyFill="1" applyBorder="1" applyAlignment="1" applyProtection="1">
      <alignment vertical="top"/>
      <protection/>
    </xf>
    <xf numFmtId="0" fontId="12" fillId="36" borderId="47" xfId="65" applyNumberFormat="1" applyFont="1" applyFill="1" applyBorder="1" applyAlignment="1" applyProtection="1">
      <alignment vertical="top"/>
      <protection/>
    </xf>
    <xf numFmtId="181" fontId="0" fillId="36" borderId="27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12" fillId="0" borderId="55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2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7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8" xfId="65" applyNumberFormat="1" applyFont="1" applyFill="1" applyBorder="1" applyAlignment="1" applyProtection="1">
      <alignment vertical="top"/>
      <protection/>
    </xf>
    <xf numFmtId="0" fontId="12" fillId="0" borderId="59" xfId="65" applyNumberFormat="1" applyFont="1" applyFill="1" applyBorder="1" applyAlignment="1" applyProtection="1">
      <alignment vertical="top"/>
      <protection/>
    </xf>
    <xf numFmtId="181" fontId="0" fillId="0" borderId="60" xfId="65" applyNumberFormat="1" applyFont="1" applyFill="1" applyBorder="1" applyAlignment="1" applyProtection="1">
      <alignment vertical="top"/>
      <protection/>
    </xf>
    <xf numFmtId="0" fontId="30" fillId="39" borderId="13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30" fillId="39" borderId="37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8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6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0" fontId="12" fillId="39" borderId="47" xfId="65" applyNumberFormat="1" applyFont="1" applyFill="1" applyBorder="1" applyAlignment="1" applyProtection="1">
      <alignment vertical="top"/>
      <protection/>
    </xf>
    <xf numFmtId="181" fontId="0" fillId="39" borderId="27" xfId="65" applyNumberFormat="1" applyFont="1" applyFill="1" applyBorder="1" applyAlignment="1" applyProtection="1">
      <alignment vertical="top"/>
      <protection/>
    </xf>
    <xf numFmtId="0" fontId="12" fillId="20" borderId="38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12" fillId="20" borderId="46" xfId="65" applyNumberFormat="1" applyFont="1" applyFill="1" applyBorder="1" applyAlignment="1" applyProtection="1">
      <alignment horizontal="center" vertical="top"/>
      <protection/>
    </xf>
    <xf numFmtId="0" fontId="12" fillId="20" borderId="47" xfId="65" applyNumberFormat="1" applyFont="1" applyFill="1" applyBorder="1" applyAlignment="1" applyProtection="1">
      <alignment vertical="top"/>
      <protection/>
    </xf>
    <xf numFmtId="181" fontId="0" fillId="20" borderId="27" xfId="65" applyNumberFormat="1" applyFont="1" applyFill="1" applyBorder="1" applyAlignment="1" applyProtection="1">
      <alignment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5" borderId="37" xfId="65" applyNumberFormat="1" applyFont="1" applyFill="1" applyBorder="1" applyAlignment="1" applyProtection="1">
      <alignment horizontal="centerContinuous" vertical="top"/>
      <protection/>
    </xf>
    <xf numFmtId="0" fontId="12" fillId="36" borderId="44" xfId="65" applyNumberFormat="1" applyFont="1" applyFill="1" applyBorder="1" applyAlignment="1" applyProtection="1">
      <alignment horizontal="center" vertical="top"/>
      <protection/>
    </xf>
    <xf numFmtId="0" fontId="26" fillId="36" borderId="38" xfId="65" applyNumberFormat="1" applyFont="1" applyFill="1" applyBorder="1" applyAlignment="1" applyProtection="1">
      <alignment vertical="top"/>
      <protection/>
    </xf>
    <xf numFmtId="0" fontId="0" fillId="36" borderId="26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 wrapText="1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6" borderId="61" xfId="65" applyNumberFormat="1" applyFont="1" applyFill="1" applyBorder="1" applyAlignment="1" applyProtection="1">
      <alignment horizontal="center" vertical="top"/>
      <protection/>
    </xf>
    <xf numFmtId="0" fontId="26" fillId="36" borderId="62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horizontal="center" vertical="top"/>
      <protection/>
    </xf>
    <xf numFmtId="0" fontId="12" fillId="36" borderId="47" xfId="65" applyNumberFormat="1" applyFont="1" applyFill="1" applyBorder="1" applyAlignment="1" applyProtection="1">
      <alignment vertical="top" wrapText="1"/>
      <protection/>
    </xf>
    <xf numFmtId="0" fontId="12" fillId="39" borderId="61" xfId="65" applyNumberFormat="1" applyFont="1" applyFill="1" applyBorder="1" applyAlignment="1" applyProtection="1">
      <alignment horizontal="center" vertical="top"/>
      <protection/>
    </xf>
    <xf numFmtId="0" fontId="12" fillId="39" borderId="62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38" xfId="65" applyNumberFormat="1" applyFont="1" applyFill="1" applyBorder="1" applyAlignment="1" applyProtection="1">
      <alignment horizontal="center" vertical="top"/>
      <protection/>
    </xf>
    <xf numFmtId="0" fontId="12" fillId="39" borderId="46" xfId="65" applyNumberFormat="1" applyFont="1" applyFill="1" applyBorder="1" applyAlignment="1" applyProtection="1">
      <alignment horizontal="center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30" fillId="41" borderId="37" xfId="65" applyNumberFormat="1" applyFont="1" applyFill="1" applyBorder="1" applyAlignment="1" applyProtection="1">
      <alignment horizontal="centerContinuous" vertical="top"/>
      <protection/>
    </xf>
    <xf numFmtId="0" fontId="12" fillId="41" borderId="38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2" fillId="41" borderId="11" xfId="65" applyNumberFormat="1" applyFont="1" applyFill="1" applyBorder="1" applyAlignment="1" applyProtection="1">
      <alignment vertical="top"/>
      <protection/>
    </xf>
    <xf numFmtId="0" fontId="0" fillId="41" borderId="26" xfId="65" applyNumberFormat="1" applyFont="1" applyFill="1" applyBorder="1" applyAlignment="1" applyProtection="1">
      <alignment vertical="top"/>
      <protection/>
    </xf>
    <xf numFmtId="0" fontId="12" fillId="41" borderId="46" xfId="65" applyNumberFormat="1" applyFont="1" applyFill="1" applyBorder="1" applyAlignment="1" applyProtection="1">
      <alignment horizontal="center" vertical="top"/>
      <protection/>
    </xf>
    <xf numFmtId="0" fontId="12" fillId="41" borderId="47" xfId="65" applyNumberFormat="1" applyFont="1" applyFill="1" applyBorder="1" applyAlignment="1" applyProtection="1">
      <alignment vertical="top" wrapText="1"/>
      <protection/>
    </xf>
    <xf numFmtId="0" fontId="32" fillId="41" borderId="47" xfId="65" applyNumberFormat="1" applyFont="1" applyFill="1" applyBorder="1" applyAlignment="1" applyProtection="1">
      <alignment vertical="top"/>
      <protection/>
    </xf>
    <xf numFmtId="181" fontId="0" fillId="41" borderId="27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12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4" fontId="20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>
      <alignment horizontal="center" wrapText="1"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16" fontId="12" fillId="0" borderId="38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vertical="top"/>
      <protection/>
    </xf>
    <xf numFmtId="0" fontId="12" fillId="0" borderId="47" xfId="0" applyNumberFormat="1" applyFont="1" applyFill="1" applyBorder="1" applyAlignment="1" applyProtection="1">
      <alignment vertical="top" wrapText="1"/>
      <protection/>
    </xf>
    <xf numFmtId="0" fontId="2" fillId="0" borderId="63" xfId="0" applyNumberFormat="1" applyFont="1" applyFill="1" applyBorder="1" applyAlignment="1" applyProtection="1">
      <alignment vertical="top"/>
      <protection/>
    </xf>
    <xf numFmtId="0" fontId="2" fillId="0" borderId="27" xfId="0" applyFont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horizontal="left" vertical="top"/>
      <protection/>
    </xf>
    <xf numFmtId="0" fontId="2" fillId="0" borderId="58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43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2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12" fillId="0" borderId="62" xfId="0" applyNumberFormat="1" applyFont="1" applyFill="1" applyBorder="1" applyAlignment="1" applyProtection="1">
      <alignment vertical="top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 wrapText="1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2" fillId="0" borderId="47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6" xfId="0" applyFont="1" applyBorder="1" applyAlignment="1">
      <alignment horizontal="center" wrapText="1"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8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9" xfId="66" applyNumberFormat="1" applyFont="1" applyFill="1" applyBorder="1" applyAlignment="1" applyProtection="1">
      <alignment vertical="top"/>
      <protection/>
    </xf>
    <xf numFmtId="0" fontId="12" fillId="0" borderId="38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12" fillId="0" borderId="46" xfId="66" applyNumberFormat="1" applyFont="1" applyFill="1" applyBorder="1" applyAlignment="1" applyProtection="1">
      <alignment horizontal="center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2" fillId="0" borderId="47" xfId="66" applyNumberFormat="1" applyFont="1" applyFill="1" applyBorder="1" applyAlignment="1" applyProtection="1">
      <alignment vertical="top"/>
      <protection/>
    </xf>
    <xf numFmtId="14" fontId="0" fillId="0" borderId="27" xfId="66" applyNumberFormat="1" applyFont="1" applyFill="1" applyBorder="1" applyAlignment="1" applyProtection="1">
      <alignment horizontal="right"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6" fillId="36" borderId="11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50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51" xfId="66" applyNumberFormat="1" applyFont="1" applyFill="1" applyBorder="1" applyAlignment="1" applyProtection="1">
      <alignment vertical="top"/>
      <protection/>
    </xf>
    <xf numFmtId="16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24" xfId="66" applyNumberFormat="1" applyFont="1" applyFill="1" applyBorder="1" applyAlignment="1" applyProtection="1">
      <alignment vertical="top"/>
      <protection/>
    </xf>
    <xf numFmtId="0" fontId="12" fillId="36" borderId="52" xfId="66" applyNumberFormat="1" applyFont="1" applyFill="1" applyBorder="1" applyAlignment="1" applyProtection="1">
      <alignment horizontal="center" vertical="top"/>
      <protection/>
    </xf>
    <xf numFmtId="0" fontId="12" fillId="36" borderId="53" xfId="66" applyNumberFormat="1" applyFont="1" applyFill="1" applyBorder="1" applyAlignment="1" applyProtection="1">
      <alignment vertical="top"/>
      <protection/>
    </xf>
    <xf numFmtId="0" fontId="12" fillId="36" borderId="47" xfId="66" applyNumberFormat="1" applyFont="1" applyFill="1" applyBorder="1" applyAlignment="1" applyProtection="1">
      <alignment vertical="top"/>
      <protection/>
    </xf>
    <xf numFmtId="181" fontId="0" fillId="36" borderId="27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12" fillId="0" borderId="55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42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58" xfId="66" applyNumberFormat="1" applyFont="1" applyFill="1" applyBorder="1" applyAlignment="1" applyProtection="1">
      <alignment vertical="top"/>
      <protection/>
    </xf>
    <xf numFmtId="0" fontId="12" fillId="0" borderId="59" xfId="66" applyNumberFormat="1" applyFont="1" applyFill="1" applyBorder="1" applyAlignment="1" applyProtection="1">
      <alignment vertical="top"/>
      <protection/>
    </xf>
    <xf numFmtId="181" fontId="0" fillId="0" borderId="60" xfId="66" applyNumberFormat="1" applyFont="1" applyFill="1" applyBorder="1" applyAlignment="1" applyProtection="1">
      <alignment vertical="top"/>
      <protection/>
    </xf>
    <xf numFmtId="0" fontId="30" fillId="39" borderId="13" xfId="66" applyNumberFormat="1" applyFont="1" applyFill="1" applyBorder="1" applyAlignment="1" applyProtection="1">
      <alignment horizontal="centerContinuous" vertical="top"/>
      <protection/>
    </xf>
    <xf numFmtId="0" fontId="30" fillId="39" borderId="35" xfId="66" applyNumberFormat="1" applyFont="1" applyFill="1" applyBorder="1" applyAlignment="1" applyProtection="1">
      <alignment horizontal="centerContinuous" vertical="top"/>
      <protection/>
    </xf>
    <xf numFmtId="0" fontId="30" fillId="39" borderId="36" xfId="66" applyNumberFormat="1" applyFont="1" applyFill="1" applyBorder="1" applyAlignment="1" applyProtection="1">
      <alignment horizontal="centerContinuous" vertical="top"/>
      <protection/>
    </xf>
    <xf numFmtId="0" fontId="30" fillId="39" borderId="37" xfId="66" applyNumberFormat="1" applyFont="1" applyFill="1" applyBorder="1" applyAlignment="1" applyProtection="1">
      <alignment horizontal="centerContinuous" vertical="top"/>
      <protection/>
    </xf>
    <xf numFmtId="0" fontId="20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8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6" xfId="66" applyNumberFormat="1" applyFont="1" applyFill="1" applyBorder="1" applyAlignment="1" applyProtection="1">
      <alignment vertical="top"/>
      <protection/>
    </xf>
    <xf numFmtId="0" fontId="12" fillId="39" borderId="46" xfId="66" applyNumberFormat="1" applyFont="1" applyFill="1" applyBorder="1" applyAlignment="1" applyProtection="1">
      <alignment vertical="top"/>
      <protection/>
    </xf>
    <xf numFmtId="0" fontId="12" fillId="39" borderId="47" xfId="66" applyNumberFormat="1" applyFont="1" applyFill="1" applyBorder="1" applyAlignment="1" applyProtection="1">
      <alignment vertical="top"/>
      <protection/>
    </xf>
    <xf numFmtId="181" fontId="0" fillId="39" borderId="27" xfId="66" applyNumberFormat="1" applyFont="1" applyFill="1" applyBorder="1" applyAlignment="1" applyProtection="1">
      <alignment vertical="top"/>
      <protection/>
    </xf>
    <xf numFmtId="0" fontId="12" fillId="20" borderId="38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12" fillId="20" borderId="46" xfId="66" applyNumberFormat="1" applyFont="1" applyFill="1" applyBorder="1" applyAlignment="1" applyProtection="1">
      <alignment horizontal="center" vertical="top"/>
      <protection/>
    </xf>
    <xf numFmtId="0" fontId="12" fillId="20" borderId="47" xfId="66" applyNumberFormat="1" applyFont="1" applyFill="1" applyBorder="1" applyAlignment="1" applyProtection="1">
      <alignment vertical="top"/>
      <protection/>
    </xf>
    <xf numFmtId="181" fontId="0" fillId="20" borderId="27" xfId="66" applyNumberFormat="1" applyFont="1" applyFill="1" applyBorder="1" applyAlignment="1" applyProtection="1">
      <alignment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6" xfId="66" applyNumberFormat="1" applyFont="1" applyFill="1" applyBorder="1" applyAlignment="1" applyProtection="1">
      <alignment horizontal="centerContinuous" vertical="top"/>
      <protection/>
    </xf>
    <xf numFmtId="0" fontId="12" fillId="35" borderId="37" xfId="66" applyNumberFormat="1" applyFont="1" applyFill="1" applyBorder="1" applyAlignment="1" applyProtection="1">
      <alignment horizontal="centerContinuous" vertical="top"/>
      <protection/>
    </xf>
    <xf numFmtId="0" fontId="12" fillId="36" borderId="44" xfId="66" applyNumberFormat="1" applyFont="1" applyFill="1" applyBorder="1" applyAlignment="1" applyProtection="1">
      <alignment horizontal="center" vertical="top"/>
      <protection/>
    </xf>
    <xf numFmtId="0" fontId="26" fillId="36" borderId="38" xfId="66" applyNumberFormat="1" applyFont="1" applyFill="1" applyBorder="1" applyAlignment="1" applyProtection="1">
      <alignment vertical="top"/>
      <protection/>
    </xf>
    <xf numFmtId="0" fontId="0" fillId="36" borderId="26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 wrapText="1"/>
      <protection/>
    </xf>
    <xf numFmtId="0" fontId="12" fillId="36" borderId="46" xfId="66" applyNumberFormat="1" applyFont="1" applyFill="1" applyBorder="1" applyAlignment="1" applyProtection="1">
      <alignment vertical="top" wrapText="1"/>
      <protection/>
    </xf>
    <xf numFmtId="0" fontId="12" fillId="36" borderId="61" xfId="66" applyNumberFormat="1" applyFont="1" applyFill="1" applyBorder="1" applyAlignment="1" applyProtection="1">
      <alignment horizontal="center" vertical="top"/>
      <protection/>
    </xf>
    <xf numFmtId="0" fontId="26" fillId="36" borderId="62" xfId="66" applyNumberFormat="1" applyFont="1" applyFill="1" applyBorder="1" applyAlignment="1" applyProtection="1">
      <alignment vertical="top"/>
      <protection/>
    </xf>
    <xf numFmtId="0" fontId="12" fillId="36" borderId="46" xfId="66" applyNumberFormat="1" applyFont="1" applyFill="1" applyBorder="1" applyAlignment="1" applyProtection="1">
      <alignment horizontal="center" vertical="top"/>
      <protection/>
    </xf>
    <xf numFmtId="0" fontId="12" fillId="36" borderId="47" xfId="66" applyNumberFormat="1" applyFont="1" applyFill="1" applyBorder="1" applyAlignment="1" applyProtection="1">
      <alignment vertical="top" wrapText="1"/>
      <protection/>
    </xf>
    <xf numFmtId="0" fontId="12" fillId="39" borderId="61" xfId="66" applyNumberFormat="1" applyFont="1" applyFill="1" applyBorder="1" applyAlignment="1" applyProtection="1">
      <alignment horizontal="center" vertical="top"/>
      <protection/>
    </xf>
    <xf numFmtId="0" fontId="12" fillId="39" borderId="62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38" xfId="66" applyNumberFormat="1" applyFont="1" applyFill="1" applyBorder="1" applyAlignment="1" applyProtection="1">
      <alignment horizontal="center" vertical="top"/>
      <protection/>
    </xf>
    <xf numFmtId="0" fontId="12" fillId="39" borderId="46" xfId="66" applyNumberFormat="1" applyFont="1" applyFill="1" applyBorder="1" applyAlignment="1" applyProtection="1">
      <alignment horizontal="center" vertical="top"/>
      <protection/>
    </xf>
    <xf numFmtId="0" fontId="30" fillId="41" borderId="35" xfId="66" applyNumberFormat="1" applyFont="1" applyFill="1" applyBorder="1" applyAlignment="1" applyProtection="1">
      <alignment horizontal="centerContinuous" vertical="top"/>
      <protection/>
    </xf>
    <xf numFmtId="0" fontId="30" fillId="41" borderId="36" xfId="66" applyNumberFormat="1" applyFont="1" applyFill="1" applyBorder="1" applyAlignment="1" applyProtection="1">
      <alignment horizontal="centerContinuous" vertical="top"/>
      <protection/>
    </xf>
    <xf numFmtId="0" fontId="30" fillId="41" borderId="37" xfId="66" applyNumberFormat="1" applyFont="1" applyFill="1" applyBorder="1" applyAlignment="1" applyProtection="1">
      <alignment horizontal="centerContinuous" vertical="top"/>
      <protection/>
    </xf>
    <xf numFmtId="0" fontId="12" fillId="41" borderId="38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2" fillId="41" borderId="11" xfId="66" applyNumberFormat="1" applyFont="1" applyFill="1" applyBorder="1" applyAlignment="1" applyProtection="1">
      <alignment vertical="top"/>
      <protection/>
    </xf>
    <xf numFmtId="0" fontId="0" fillId="41" borderId="26" xfId="66" applyNumberFormat="1" applyFont="1" applyFill="1" applyBorder="1" applyAlignment="1" applyProtection="1">
      <alignment vertical="top"/>
      <protection/>
    </xf>
    <xf numFmtId="0" fontId="12" fillId="41" borderId="46" xfId="66" applyNumberFormat="1" applyFont="1" applyFill="1" applyBorder="1" applyAlignment="1" applyProtection="1">
      <alignment horizontal="center" vertical="top"/>
      <protection/>
    </xf>
    <xf numFmtId="0" fontId="12" fillId="41" borderId="47" xfId="66" applyNumberFormat="1" applyFont="1" applyFill="1" applyBorder="1" applyAlignment="1" applyProtection="1">
      <alignment vertical="top" wrapText="1"/>
      <protection/>
    </xf>
    <xf numFmtId="0" fontId="32" fillId="41" borderId="47" xfId="66" applyNumberFormat="1" applyFont="1" applyFill="1" applyBorder="1" applyAlignment="1" applyProtection="1">
      <alignment vertical="top"/>
      <protection/>
    </xf>
    <xf numFmtId="181" fontId="0" fillId="41" borderId="27" xfId="66" applyNumberFormat="1" applyFont="1" applyFill="1" applyBorder="1" applyAlignment="1" applyProtection="1">
      <alignment vertical="top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33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66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7" xfId="0" applyNumberFormat="1" applyFont="1" applyFill="1" applyBorder="1" applyAlignment="1" applyProtection="1">
      <alignment vertical="top" wrapText="1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33" xfId="0" applyBorder="1" applyAlignment="1">
      <alignment horizontal="center" vertical="top" wrapText="1"/>
    </xf>
    <xf numFmtId="0" fontId="0" fillId="0" borderId="12" xfId="0" applyBorder="1" applyAlignment="1">
      <alignment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68" xfId="0" applyFont="1" applyBorder="1" applyAlignment="1">
      <alignment wrapText="1"/>
    </xf>
    <xf numFmtId="0" fontId="13" fillId="0" borderId="69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7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33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3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4" fontId="0" fillId="0" borderId="33" xfId="0" applyNumberForma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0" fontId="1" fillId="0" borderId="23" xfId="0" applyNumberFormat="1" applyFont="1" applyBorder="1" applyAlignment="1">
      <alignment horizontal="right" vertical="top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2" fillId="0" borderId="23" xfId="0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1" fillId="0" borderId="33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180" fontId="1" fillId="0" borderId="42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3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30" fillId="35" borderId="44" xfId="0" applyNumberFormat="1" applyFont="1" applyFill="1" applyBorder="1" applyAlignment="1" applyProtection="1">
      <alignment vertical="top" wrapText="1"/>
      <protection/>
    </xf>
    <xf numFmtId="0" fontId="30" fillId="35" borderId="28" xfId="0" applyNumberFormat="1" applyFont="1" applyFill="1" applyBorder="1" applyAlignment="1" applyProtection="1">
      <alignment vertical="top" wrapText="1"/>
      <protection/>
    </xf>
    <xf numFmtId="0" fontId="30" fillId="35" borderId="45" xfId="0" applyNumberFormat="1" applyFont="1" applyFill="1" applyBorder="1" applyAlignment="1" applyProtection="1">
      <alignment vertical="top" wrapText="1"/>
      <protection/>
    </xf>
    <xf numFmtId="0" fontId="24" fillId="0" borderId="14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41" xfId="0" applyNumberFormat="1" applyFont="1" applyFill="1" applyBorder="1" applyAlignment="1" applyProtection="1">
      <alignment horizontal="left" vertical="top" wrapText="1"/>
      <protection/>
    </xf>
    <xf numFmtId="0" fontId="12" fillId="0" borderId="55" xfId="65" applyNumberFormat="1" applyFont="1" applyFill="1" applyBorder="1" applyAlignment="1" applyProtection="1">
      <alignment horizontal="left" vertical="top" wrapText="1"/>
      <protection/>
    </xf>
    <xf numFmtId="0" fontId="12" fillId="0" borderId="56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7" xfId="65" applyNumberFormat="1" applyFont="1" applyFill="1" applyBorder="1" applyAlignment="1" applyProtection="1">
      <alignment horizontal="left" vertical="top"/>
      <protection/>
    </xf>
    <xf numFmtId="0" fontId="24" fillId="0" borderId="14" xfId="65" applyFont="1" applyFill="1" applyBorder="1" applyAlignment="1">
      <alignment vertical="top" wrapText="1"/>
      <protection/>
    </xf>
    <xf numFmtId="0" fontId="24" fillId="0" borderId="28" xfId="65" applyFont="1" applyFill="1" applyBorder="1" applyAlignment="1">
      <alignment vertical="top" wrapText="1"/>
      <protection/>
    </xf>
    <xf numFmtId="0" fontId="24" fillId="0" borderId="45" xfId="65" applyFont="1" applyFill="1" applyBorder="1" applyAlignment="1">
      <alignment vertical="top" wrapText="1"/>
      <protection/>
    </xf>
    <xf numFmtId="0" fontId="30" fillId="35" borderId="18" xfId="65" applyNumberFormat="1" applyFont="1" applyFill="1" applyBorder="1" applyAlignment="1" applyProtection="1">
      <alignment horizontal="center" vertical="top"/>
      <protection/>
    </xf>
    <xf numFmtId="0" fontId="30" fillId="35" borderId="55" xfId="65" applyNumberFormat="1" applyFont="1" applyFill="1" applyBorder="1" applyAlignment="1" applyProtection="1">
      <alignment horizontal="center" vertical="top"/>
      <protection/>
    </xf>
    <xf numFmtId="0" fontId="30" fillId="35" borderId="56" xfId="65" applyNumberFormat="1" applyFont="1" applyFill="1" applyBorder="1" applyAlignment="1" applyProtection="1">
      <alignment horizontal="center" vertical="top"/>
      <protection/>
    </xf>
    <xf numFmtId="4" fontId="19" fillId="36" borderId="75" xfId="65" applyNumberFormat="1" applyFont="1" applyFill="1" applyBorder="1" applyAlignment="1" applyProtection="1">
      <alignment horizontal="center" vertical="center" wrapText="1"/>
      <protection/>
    </xf>
    <xf numFmtId="4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41" fillId="0" borderId="68" xfId="65" applyFont="1" applyFill="1" applyBorder="1" applyAlignment="1">
      <alignment horizontal="left"/>
      <protection/>
    </xf>
    <xf numFmtId="0" fontId="41" fillId="0" borderId="69" xfId="65" applyFont="1" applyFill="1" applyBorder="1" applyAlignment="1">
      <alignment horizontal="left"/>
      <protection/>
    </xf>
    <xf numFmtId="0" fontId="41" fillId="0" borderId="70" xfId="65" applyFont="1" applyFill="1" applyBorder="1" applyAlignment="1">
      <alignment horizontal="left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30" fillId="20" borderId="37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5" xfId="65" applyNumberFormat="1" applyFont="1" applyFill="1" applyBorder="1" applyAlignment="1" applyProtection="1">
      <alignment horizontal="center" vertical="center" wrapText="1"/>
      <protection/>
    </xf>
    <xf numFmtId="0" fontId="19" fillId="36" borderId="75" xfId="65" applyNumberFormat="1" applyFont="1" applyFill="1" applyBorder="1" applyAlignment="1" applyProtection="1">
      <alignment horizontal="center" vertical="center" wrapText="1"/>
      <protection/>
    </xf>
    <xf numFmtId="0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  <xf numFmtId="0" fontId="30" fillId="35" borderId="37" xfId="65" applyNumberFormat="1" applyFont="1" applyFill="1" applyBorder="1" applyAlignment="1" applyProtection="1">
      <alignment horizontal="center" vertical="top" wrapText="1"/>
      <protection/>
    </xf>
    <xf numFmtId="0" fontId="12" fillId="0" borderId="55" xfId="66" applyNumberFormat="1" applyFont="1" applyFill="1" applyBorder="1" applyAlignment="1" applyProtection="1">
      <alignment horizontal="left" vertical="top" wrapText="1"/>
      <protection/>
    </xf>
    <xf numFmtId="0" fontId="12" fillId="0" borderId="56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7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7" xfId="66" applyNumberFormat="1" applyFont="1" applyFill="1" applyBorder="1" applyAlignment="1" applyProtection="1">
      <alignment vertical="top"/>
      <protection/>
    </xf>
    <xf numFmtId="0" fontId="24" fillId="0" borderId="14" xfId="66" applyFont="1" applyFill="1" applyBorder="1" applyAlignment="1">
      <alignment vertical="top" wrapText="1"/>
      <protection/>
    </xf>
    <xf numFmtId="0" fontId="24" fillId="0" borderId="28" xfId="66" applyFont="1" applyFill="1" applyBorder="1" applyAlignment="1">
      <alignment vertical="top" wrapText="1"/>
      <protection/>
    </xf>
    <xf numFmtId="0" fontId="24" fillId="0" borderId="45" xfId="66" applyFont="1" applyFill="1" applyBorder="1" applyAlignment="1">
      <alignment vertical="top" wrapText="1"/>
      <protection/>
    </xf>
    <xf numFmtId="0" fontId="30" fillId="35" borderId="18" xfId="66" applyNumberFormat="1" applyFont="1" applyFill="1" applyBorder="1" applyAlignment="1" applyProtection="1">
      <alignment horizontal="center" vertical="top"/>
      <protection/>
    </xf>
    <xf numFmtId="0" fontId="30" fillId="35" borderId="55" xfId="66" applyNumberFormat="1" applyFont="1" applyFill="1" applyBorder="1" applyAlignment="1" applyProtection="1">
      <alignment horizontal="center" vertical="top"/>
      <protection/>
    </xf>
    <xf numFmtId="0" fontId="30" fillId="35" borderId="56" xfId="66" applyNumberFormat="1" applyFont="1" applyFill="1" applyBorder="1" applyAlignment="1" applyProtection="1">
      <alignment horizontal="center" vertical="top"/>
      <protection/>
    </xf>
    <xf numFmtId="4" fontId="19" fillId="36" borderId="75" xfId="66" applyNumberFormat="1" applyFont="1" applyFill="1" applyBorder="1" applyAlignment="1" applyProtection="1">
      <alignment horizontal="center" vertical="center" wrapText="1"/>
      <protection/>
    </xf>
    <xf numFmtId="4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41" fillId="0" borderId="68" xfId="66" applyFont="1" applyFill="1" applyBorder="1" applyAlignment="1">
      <alignment horizontal="left"/>
      <protection/>
    </xf>
    <xf numFmtId="0" fontId="41" fillId="0" borderId="69" xfId="66" applyFont="1" applyFill="1" applyBorder="1" applyAlignment="1">
      <alignment horizontal="left"/>
      <protection/>
    </xf>
    <xf numFmtId="0" fontId="41" fillId="0" borderId="70" xfId="66" applyFont="1" applyFill="1" applyBorder="1" applyAlignment="1">
      <alignment horizontal="left"/>
      <protection/>
    </xf>
    <xf numFmtId="0" fontId="30" fillId="20" borderId="35" xfId="66" applyNumberFormat="1" applyFont="1" applyFill="1" applyBorder="1" applyAlignment="1" applyProtection="1">
      <alignment horizontal="center" vertical="top"/>
      <protection/>
    </xf>
    <xf numFmtId="0" fontId="30" fillId="20" borderId="36" xfId="66" applyNumberFormat="1" applyFont="1" applyFill="1" applyBorder="1" applyAlignment="1" applyProtection="1">
      <alignment horizontal="center" vertical="top"/>
      <protection/>
    </xf>
    <xf numFmtId="0" fontId="30" fillId="20" borderId="37" xfId="66" applyNumberFormat="1" applyFont="1" applyFill="1" applyBorder="1" applyAlignment="1" applyProtection="1">
      <alignment horizontal="center" vertical="top"/>
      <protection/>
    </xf>
    <xf numFmtId="0" fontId="19" fillId="36" borderId="14" xfId="66" applyNumberFormat="1" applyFont="1" applyFill="1" applyBorder="1" applyAlignment="1" applyProtection="1">
      <alignment horizontal="center" vertical="center" wrapText="1"/>
      <protection/>
    </xf>
    <xf numFmtId="0" fontId="19" fillId="36" borderId="45" xfId="66" applyNumberFormat="1" applyFont="1" applyFill="1" applyBorder="1" applyAlignment="1" applyProtection="1">
      <alignment horizontal="center" vertical="center" wrapText="1"/>
      <protection/>
    </xf>
    <xf numFmtId="0" fontId="19" fillId="36" borderId="75" xfId="66" applyNumberFormat="1" applyFont="1" applyFill="1" applyBorder="1" applyAlignment="1" applyProtection="1">
      <alignment horizontal="center" vertical="center" wrapText="1"/>
      <protection/>
    </xf>
    <xf numFmtId="0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30" fillId="35" borderId="35" xfId="66" applyNumberFormat="1" applyFont="1" applyFill="1" applyBorder="1" applyAlignment="1" applyProtection="1">
      <alignment horizontal="center" vertical="top" wrapText="1"/>
      <protection/>
    </xf>
    <xf numFmtId="0" fontId="30" fillId="35" borderId="36" xfId="66" applyNumberFormat="1" applyFont="1" applyFill="1" applyBorder="1" applyAlignment="1" applyProtection="1">
      <alignment horizontal="center" vertical="top" wrapText="1"/>
      <protection/>
    </xf>
    <xf numFmtId="0" fontId="30" fillId="35" borderId="3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6" t="s">
        <v>273</v>
      </c>
    </row>
    <row r="2" ht="15.75">
      <c r="A2" s="56" t="s">
        <v>274</v>
      </c>
    </row>
    <row r="3" ht="15.75">
      <c r="A3" s="56" t="s">
        <v>275</v>
      </c>
    </row>
    <row r="5" ht="15.75">
      <c r="A5" s="56" t="s">
        <v>276</v>
      </c>
    </row>
    <row r="7" spans="1:4" ht="31.5">
      <c r="A7" s="57" t="s">
        <v>573</v>
      </c>
      <c r="B7" s="58" t="s">
        <v>277</v>
      </c>
      <c r="C7" s="58" t="s">
        <v>278</v>
      </c>
      <c r="D7" s="58" t="s">
        <v>279</v>
      </c>
    </row>
    <row r="8" spans="1:4" ht="15.75">
      <c r="A8" s="59" t="s">
        <v>537</v>
      </c>
      <c r="B8" s="59" t="s">
        <v>280</v>
      </c>
      <c r="C8" s="58" t="s">
        <v>281</v>
      </c>
      <c r="D8" s="60"/>
    </row>
    <row r="9" spans="1:4" ht="13.5">
      <c r="A9" s="61" t="s">
        <v>282</v>
      </c>
      <c r="B9" s="62"/>
      <c r="C9" s="62"/>
      <c r="D9" s="63"/>
    </row>
    <row r="10" spans="1:4" ht="27">
      <c r="A10" s="64" t="s">
        <v>538</v>
      </c>
      <c r="B10" s="65" t="s">
        <v>283</v>
      </c>
      <c r="C10" s="58" t="s">
        <v>281</v>
      </c>
      <c r="D10" s="60" t="str">
        <f>+ХарактеристДома!B3</f>
        <v>Протокол ОСС  18.06.2008 г.</v>
      </c>
    </row>
    <row r="11" spans="1:4" ht="15.75">
      <c r="A11" s="64" t="s">
        <v>539</v>
      </c>
      <c r="B11" s="59" t="s">
        <v>284</v>
      </c>
      <c r="C11" s="58" t="s">
        <v>281</v>
      </c>
      <c r="D11" s="60"/>
    </row>
    <row r="12" spans="1:4" ht="12.75">
      <c r="A12" s="66" t="s">
        <v>285</v>
      </c>
      <c r="B12" s="67"/>
      <c r="C12" s="67"/>
      <c r="D12" s="68"/>
    </row>
    <row r="13" spans="1:4" ht="15.75">
      <c r="A13" s="64" t="s">
        <v>540</v>
      </c>
      <c r="B13" s="69" t="s">
        <v>286</v>
      </c>
      <c r="C13" s="70" t="s">
        <v>281</v>
      </c>
      <c r="D13" s="60" t="s">
        <v>287</v>
      </c>
    </row>
    <row r="14" spans="1:4" ht="12.75">
      <c r="A14" s="66" t="s">
        <v>288</v>
      </c>
      <c r="B14" s="67"/>
      <c r="C14" s="67"/>
      <c r="D14" s="68"/>
    </row>
    <row r="15" spans="1:4" ht="15.75">
      <c r="A15" s="64" t="s">
        <v>289</v>
      </c>
      <c r="B15" s="59" t="s">
        <v>222</v>
      </c>
      <c r="C15" s="58" t="s">
        <v>281</v>
      </c>
      <c r="D15" s="60" t="str">
        <f>+ХарактеристДома!F5</f>
        <v>ул. Горького, д. 150</v>
      </c>
    </row>
    <row r="16" spans="1:4" ht="15.75">
      <c r="A16" s="64" t="s">
        <v>290</v>
      </c>
      <c r="B16" s="59" t="s">
        <v>291</v>
      </c>
      <c r="C16" s="58" t="s">
        <v>281</v>
      </c>
      <c r="D16" s="60">
        <f>+ХарактеристДома!F25</f>
        <v>1974</v>
      </c>
    </row>
    <row r="17" spans="1:4" ht="15.75">
      <c r="A17" s="64" t="s">
        <v>292</v>
      </c>
      <c r="B17" s="59" t="s">
        <v>293</v>
      </c>
      <c r="C17" s="58" t="s">
        <v>281</v>
      </c>
      <c r="D17" s="60" t="str">
        <f>+ХарактеристДома!F11</f>
        <v>отсутствует</v>
      </c>
    </row>
    <row r="18" spans="1:4" ht="15.75">
      <c r="A18" s="64" t="s">
        <v>294</v>
      </c>
      <c r="B18" s="59" t="s">
        <v>295</v>
      </c>
      <c r="C18" s="58" t="s">
        <v>281</v>
      </c>
      <c r="D18" s="60" t="str">
        <f>+ХарактеристДома!F12</f>
        <v>многоквартирный дом</v>
      </c>
    </row>
    <row r="19" spans="1:4" ht="15.75">
      <c r="A19" s="64" t="s">
        <v>296</v>
      </c>
      <c r="B19" s="59" t="s">
        <v>297</v>
      </c>
      <c r="C19" s="58" t="s">
        <v>281</v>
      </c>
      <c r="D19" s="60"/>
    </row>
    <row r="20" spans="1:4" ht="13.5">
      <c r="A20" s="64" t="s">
        <v>298</v>
      </c>
      <c r="B20" s="59" t="s">
        <v>299</v>
      </c>
      <c r="C20" s="59" t="s">
        <v>241</v>
      </c>
      <c r="D20" s="60">
        <f>+ХарактеристДома!F23</f>
        <v>5</v>
      </c>
    </row>
    <row r="21" spans="1:4" ht="13.5">
      <c r="A21" s="64" t="s">
        <v>300</v>
      </c>
      <c r="B21" s="59" t="s">
        <v>301</v>
      </c>
      <c r="C21" s="59" t="s">
        <v>241</v>
      </c>
      <c r="D21" s="60">
        <f>+ХарактеристДома!F23</f>
        <v>5</v>
      </c>
    </row>
    <row r="22" spans="1:4" ht="13.5">
      <c r="A22" s="64" t="s">
        <v>302</v>
      </c>
      <c r="B22" s="59" t="s">
        <v>303</v>
      </c>
      <c r="C22" s="59" t="s">
        <v>241</v>
      </c>
      <c r="D22" s="60">
        <f>+ХарактеристДома!F24</f>
        <v>4</v>
      </c>
    </row>
    <row r="23" spans="1:4" ht="13.5">
      <c r="A23" s="64" t="s">
        <v>304</v>
      </c>
      <c r="B23" s="59" t="s">
        <v>305</v>
      </c>
      <c r="C23" s="59" t="s">
        <v>241</v>
      </c>
      <c r="D23" s="60">
        <f>+ХарактеристДома!F83</f>
        <v>0</v>
      </c>
    </row>
    <row r="24" spans="1:4" ht="13.5">
      <c r="A24" s="64" t="s">
        <v>306</v>
      </c>
      <c r="B24" s="59" t="s">
        <v>307</v>
      </c>
      <c r="C24" s="59" t="s">
        <v>281</v>
      </c>
      <c r="D24" s="60"/>
    </row>
    <row r="25" spans="1:4" ht="13.5">
      <c r="A25" s="64" t="s">
        <v>308</v>
      </c>
      <c r="B25" s="59" t="s">
        <v>309</v>
      </c>
      <c r="C25" s="59" t="s">
        <v>241</v>
      </c>
      <c r="D25" s="60">
        <f>+ХарактеристДома!F13</f>
        <v>70</v>
      </c>
    </row>
    <row r="26" spans="1:4" ht="13.5">
      <c r="A26" s="64" t="s">
        <v>310</v>
      </c>
      <c r="B26" s="59" t="s">
        <v>311</v>
      </c>
      <c r="C26" s="59" t="s">
        <v>241</v>
      </c>
      <c r="D26" s="60">
        <v>0</v>
      </c>
    </row>
    <row r="27" spans="1:4" ht="13.5">
      <c r="A27" s="64" t="s">
        <v>312</v>
      </c>
      <c r="B27" s="59" t="s">
        <v>313</v>
      </c>
      <c r="C27" s="59" t="s">
        <v>314</v>
      </c>
      <c r="D27" s="60"/>
    </row>
    <row r="28" spans="1:4" ht="13.5">
      <c r="A28" s="64" t="s">
        <v>315</v>
      </c>
      <c r="B28" s="59" t="s">
        <v>316</v>
      </c>
      <c r="C28" s="59" t="s">
        <v>314</v>
      </c>
      <c r="D28" s="60">
        <f>+ХарактеристДома!F17</f>
        <v>3352.8</v>
      </c>
    </row>
    <row r="29" spans="1:4" ht="13.5">
      <c r="A29" s="64" t="s">
        <v>317</v>
      </c>
      <c r="B29" s="59" t="s">
        <v>318</v>
      </c>
      <c r="C29" s="59" t="s">
        <v>314</v>
      </c>
      <c r="D29" s="60">
        <f>+ХарактеристДома!F22</f>
        <v>0</v>
      </c>
    </row>
    <row r="30" spans="1:4" ht="27">
      <c r="A30" s="64" t="s">
        <v>319</v>
      </c>
      <c r="B30" s="65" t="s">
        <v>320</v>
      </c>
      <c r="C30" s="59" t="s">
        <v>314</v>
      </c>
      <c r="D30" s="60">
        <f>+ХарактеристДома!F21</f>
        <v>274.5</v>
      </c>
    </row>
    <row r="31" spans="1:4" ht="13.5">
      <c r="A31" s="64" t="s">
        <v>321</v>
      </c>
      <c r="B31" s="59" t="s">
        <v>322</v>
      </c>
      <c r="C31" s="59" t="s">
        <v>281</v>
      </c>
      <c r="D31" s="60" t="str">
        <f>+ХарактеристДома!F10</f>
        <v>35:24:0305027:4</v>
      </c>
    </row>
    <row r="32" spans="1:4" ht="27">
      <c r="A32" s="64" t="s">
        <v>323</v>
      </c>
      <c r="B32" s="65" t="s">
        <v>324</v>
      </c>
      <c r="C32" s="59" t="s">
        <v>314</v>
      </c>
      <c r="D32" s="60">
        <f>+ХарактеристДома!G10</f>
        <v>4534</v>
      </c>
    </row>
    <row r="33" spans="1:4" ht="13.5">
      <c r="A33" s="64" t="s">
        <v>325</v>
      </c>
      <c r="B33" s="59" t="s">
        <v>326</v>
      </c>
      <c r="C33" s="59" t="s">
        <v>314</v>
      </c>
      <c r="D33" s="60">
        <v>0</v>
      </c>
    </row>
    <row r="34" spans="1:4" ht="15.75">
      <c r="A34" s="64" t="s">
        <v>327</v>
      </c>
      <c r="B34" s="59" t="s">
        <v>328</v>
      </c>
      <c r="C34" s="58" t="s">
        <v>281</v>
      </c>
      <c r="D34" s="60"/>
    </row>
    <row r="35" spans="1:4" ht="15.75">
      <c r="A35" s="64" t="s">
        <v>329</v>
      </c>
      <c r="B35" s="59" t="s">
        <v>330</v>
      </c>
      <c r="C35" s="58" t="s">
        <v>281</v>
      </c>
      <c r="D35" s="60"/>
    </row>
    <row r="36" spans="1:4" ht="15.75">
      <c r="A36" s="64" t="s">
        <v>331</v>
      </c>
      <c r="B36" s="59" t="s">
        <v>332</v>
      </c>
      <c r="C36" s="58" t="s">
        <v>281</v>
      </c>
      <c r="D36" s="60"/>
    </row>
    <row r="37" spans="1:4" ht="15.75">
      <c r="A37" s="64" t="s">
        <v>333</v>
      </c>
      <c r="B37" s="59" t="s">
        <v>334</v>
      </c>
      <c r="C37" s="58" t="s">
        <v>281</v>
      </c>
      <c r="D37" s="60" t="str">
        <f>+ХарактеристДома!F93</f>
        <v>не присвоен</v>
      </c>
    </row>
    <row r="38" spans="1:4" ht="15.75">
      <c r="A38" s="64" t="s">
        <v>335</v>
      </c>
      <c r="B38" s="59" t="s">
        <v>336</v>
      </c>
      <c r="C38" s="58" t="s">
        <v>281</v>
      </c>
      <c r="D38" s="60"/>
    </row>
    <row r="39" spans="1:4" ht="12.75">
      <c r="A39" s="66" t="s">
        <v>337</v>
      </c>
      <c r="B39" s="67"/>
      <c r="C39" s="67"/>
      <c r="D39" s="68"/>
    </row>
    <row r="40" spans="1:4" ht="15.75">
      <c r="A40" s="64" t="s">
        <v>338</v>
      </c>
      <c r="B40" s="59" t="s">
        <v>339</v>
      </c>
      <c r="C40" s="58" t="s">
        <v>281</v>
      </c>
      <c r="D40" s="60">
        <v>0</v>
      </c>
    </row>
    <row r="41" spans="1:4" ht="15.75">
      <c r="A41" s="64" t="s">
        <v>340</v>
      </c>
      <c r="B41" s="59" t="s">
        <v>341</v>
      </c>
      <c r="C41" s="58" t="s">
        <v>281</v>
      </c>
      <c r="D41" s="60">
        <v>0</v>
      </c>
    </row>
    <row r="42" spans="1:4" ht="15.75">
      <c r="A42" s="64" t="s">
        <v>342</v>
      </c>
      <c r="B42" s="59" t="s">
        <v>343</v>
      </c>
      <c r="C42" s="58" t="s">
        <v>281</v>
      </c>
      <c r="D42" s="60"/>
    </row>
    <row r="46" spans="1:4" ht="14.25">
      <c r="A46" s="71" t="s">
        <v>344</v>
      </c>
      <c r="B46" s="72"/>
      <c r="C46" s="72"/>
      <c r="D46" s="72"/>
    </row>
    <row r="47" spans="1:4" ht="14.25">
      <c r="A47" s="71" t="s">
        <v>345</v>
      </c>
      <c r="B47" s="72"/>
      <c r="C47" s="72"/>
      <c r="D47" s="72"/>
    </row>
    <row r="48" spans="1:4" ht="14.25">
      <c r="A48" s="71" t="s">
        <v>346</v>
      </c>
      <c r="B48" s="72"/>
      <c r="C48" s="72"/>
      <c r="D48" s="72"/>
    </row>
    <row r="50" spans="1:4" ht="31.5">
      <c r="A50" s="57" t="s">
        <v>573</v>
      </c>
      <c r="B50" s="58" t="s">
        <v>277</v>
      </c>
      <c r="C50" s="58" t="s">
        <v>347</v>
      </c>
      <c r="D50" s="58" t="s">
        <v>279</v>
      </c>
    </row>
    <row r="51" spans="1:4" ht="15.75">
      <c r="A51" s="64" t="s">
        <v>537</v>
      </c>
      <c r="B51" s="64" t="s">
        <v>280</v>
      </c>
      <c r="C51" s="58" t="s">
        <v>281</v>
      </c>
      <c r="D51" s="60"/>
    </row>
    <row r="52" spans="1:4" ht="12.75">
      <c r="A52" s="66" t="s">
        <v>348</v>
      </c>
      <c r="B52" s="73"/>
      <c r="C52" s="67"/>
      <c r="D52" s="68"/>
    </row>
    <row r="53" spans="1:4" ht="15.75">
      <c r="A53" s="64" t="s">
        <v>538</v>
      </c>
      <c r="B53" s="64" t="s">
        <v>349</v>
      </c>
      <c r="C53" s="58" t="s">
        <v>281</v>
      </c>
      <c r="D53" s="60" t="s">
        <v>350</v>
      </c>
    </row>
    <row r="54" spans="1:4" ht="12.75">
      <c r="A54" s="66" t="s">
        <v>351</v>
      </c>
      <c r="B54" s="67"/>
      <c r="C54" s="67"/>
      <c r="D54" s="68"/>
    </row>
    <row r="55" spans="1:4" ht="15.75">
      <c r="A55" s="64" t="s">
        <v>539</v>
      </c>
      <c r="B55" s="64" t="s">
        <v>352</v>
      </c>
      <c r="C55" s="58" t="s">
        <v>281</v>
      </c>
      <c r="D55" s="60" t="s">
        <v>353</v>
      </c>
    </row>
    <row r="56" spans="1:4" ht="15.75">
      <c r="A56" s="64" t="s">
        <v>540</v>
      </c>
      <c r="B56" s="64" t="s">
        <v>354</v>
      </c>
      <c r="C56" s="58" t="s">
        <v>281</v>
      </c>
      <c r="D56" s="60" t="str">
        <f>+ХарактеристДома!F33</f>
        <v>кирпичные (в том числе монолит)</v>
      </c>
    </row>
    <row r="57" spans="1:4" ht="12.75">
      <c r="A57" s="66" t="s">
        <v>355</v>
      </c>
      <c r="B57" s="67"/>
      <c r="C57" s="67"/>
      <c r="D57" s="68"/>
    </row>
    <row r="58" spans="1:4" ht="15.75">
      <c r="A58" s="64" t="s">
        <v>289</v>
      </c>
      <c r="B58" s="64" t="s">
        <v>356</v>
      </c>
      <c r="C58" s="58" t="s">
        <v>281</v>
      </c>
      <c r="D58" s="47" t="s">
        <v>469</v>
      </c>
    </row>
    <row r="59" spans="1:4" ht="12.75">
      <c r="A59" s="66" t="s">
        <v>357</v>
      </c>
      <c r="B59" s="67"/>
      <c r="C59" s="67"/>
      <c r="D59" s="68"/>
    </row>
    <row r="60" spans="1:4" ht="15.75">
      <c r="A60" s="64" t="s">
        <v>290</v>
      </c>
      <c r="B60" s="64" t="s">
        <v>358</v>
      </c>
      <c r="C60" s="58" t="s">
        <v>281</v>
      </c>
      <c r="D60" s="47" t="s">
        <v>470</v>
      </c>
    </row>
    <row r="61" spans="1:4" ht="15.75">
      <c r="A61" s="64" t="s">
        <v>292</v>
      </c>
      <c r="B61" s="64" t="s">
        <v>359</v>
      </c>
      <c r="C61" s="58" t="s">
        <v>281</v>
      </c>
      <c r="D61" s="60" t="s">
        <v>360</v>
      </c>
    </row>
    <row r="62" spans="1:4" ht="12.75">
      <c r="A62" s="66" t="s">
        <v>3</v>
      </c>
      <c r="B62" s="67"/>
      <c r="C62" s="67"/>
      <c r="D62" s="68"/>
    </row>
    <row r="63" spans="1:4" ht="12.75">
      <c r="A63" s="64" t="s">
        <v>294</v>
      </c>
      <c r="B63" s="64" t="s">
        <v>361</v>
      </c>
      <c r="C63" s="64" t="s">
        <v>314</v>
      </c>
      <c r="D63" s="60">
        <f>+ХарактеристДома!F59</f>
        <v>740.8</v>
      </c>
    </row>
    <row r="64" spans="1:4" ht="12.75">
      <c r="A64" s="66" t="s">
        <v>362</v>
      </c>
      <c r="B64" s="67"/>
      <c r="C64" s="67"/>
      <c r="D64" s="68"/>
    </row>
    <row r="65" spans="1:4" ht="15.75">
      <c r="A65" s="64" t="s">
        <v>296</v>
      </c>
      <c r="B65" s="64" t="s">
        <v>363</v>
      </c>
      <c r="C65" s="58" t="s">
        <v>281</v>
      </c>
      <c r="D65" s="60"/>
    </row>
    <row r="66" spans="1:4" ht="12.75">
      <c r="A66" s="64" t="s">
        <v>298</v>
      </c>
      <c r="B66" s="64" t="s">
        <v>364</v>
      </c>
      <c r="C66" s="64" t="s">
        <v>241</v>
      </c>
      <c r="D66" s="60">
        <v>0</v>
      </c>
    </row>
    <row r="67" spans="1:4" ht="12.75">
      <c r="A67" s="66" t="s">
        <v>365</v>
      </c>
      <c r="B67" s="67"/>
      <c r="C67" s="67"/>
      <c r="D67" s="68"/>
    </row>
    <row r="68" spans="1:4" ht="12.75">
      <c r="A68" s="64" t="s">
        <v>366</v>
      </c>
      <c r="B68" s="64" t="s">
        <v>367</v>
      </c>
      <c r="C68" s="64" t="s">
        <v>281</v>
      </c>
      <c r="D68" s="60"/>
    </row>
    <row r="69" spans="1:4" ht="12.75">
      <c r="A69" s="64" t="s">
        <v>302</v>
      </c>
      <c r="B69" s="64" t="s">
        <v>368</v>
      </c>
      <c r="C69" s="64" t="s">
        <v>281</v>
      </c>
      <c r="D69" s="60"/>
    </row>
    <row r="70" spans="1:4" ht="12.75">
      <c r="A70" s="64" t="s">
        <v>304</v>
      </c>
      <c r="B70" s="64" t="s">
        <v>369</v>
      </c>
      <c r="C70" s="64" t="s">
        <v>281</v>
      </c>
      <c r="D70" s="60"/>
    </row>
    <row r="71" spans="1:4" ht="13.5" thickBot="1">
      <c r="A71" s="66" t="s">
        <v>563</v>
      </c>
      <c r="B71" s="67"/>
      <c r="C71" s="67"/>
      <c r="D71" s="68"/>
    </row>
    <row r="72" spans="1:4" ht="12.75">
      <c r="A72" s="64" t="s">
        <v>306</v>
      </c>
      <c r="B72" s="64" t="s">
        <v>564</v>
      </c>
      <c r="C72" s="64" t="s">
        <v>281</v>
      </c>
      <c r="D72" s="52" t="s">
        <v>565</v>
      </c>
    </row>
    <row r="73" spans="1:4" ht="12.75">
      <c r="A73" s="64" t="s">
        <v>308</v>
      </c>
      <c r="B73" s="64" t="s">
        <v>566</v>
      </c>
      <c r="C73" s="64" t="s">
        <v>281</v>
      </c>
      <c r="D73" s="53" t="s">
        <v>567</v>
      </c>
    </row>
    <row r="74" spans="1:4" ht="12.75">
      <c r="A74" s="64" t="s">
        <v>310</v>
      </c>
      <c r="B74" s="64" t="s">
        <v>568</v>
      </c>
      <c r="C74" s="64" t="s">
        <v>281</v>
      </c>
      <c r="D74" s="53" t="s">
        <v>569</v>
      </c>
    </row>
    <row r="75" spans="1:4" ht="12.75">
      <c r="A75" s="64" t="s">
        <v>312</v>
      </c>
      <c r="B75" s="64" t="s">
        <v>811</v>
      </c>
      <c r="C75" s="64" t="s">
        <v>281</v>
      </c>
      <c r="D75" s="53" t="s">
        <v>815</v>
      </c>
    </row>
    <row r="76" spans="1:4" ht="12.75">
      <c r="A76" s="64" t="s">
        <v>315</v>
      </c>
      <c r="B76" s="64" t="s">
        <v>570</v>
      </c>
      <c r="C76" s="64" t="s">
        <v>281</v>
      </c>
      <c r="D76" s="54">
        <v>40225</v>
      </c>
    </row>
    <row r="77" spans="1:4" ht="13.5" thickBot="1">
      <c r="A77" s="64" t="s">
        <v>317</v>
      </c>
      <c r="B77" s="64" t="s">
        <v>571</v>
      </c>
      <c r="C77" s="64" t="s">
        <v>281</v>
      </c>
      <c r="D77" s="55"/>
    </row>
    <row r="78" spans="1:4" ht="12.75">
      <c r="A78" s="64" t="s">
        <v>306</v>
      </c>
      <c r="B78" s="64" t="s">
        <v>564</v>
      </c>
      <c r="C78" s="64" t="s">
        <v>281</v>
      </c>
      <c r="D78" s="52" t="s">
        <v>186</v>
      </c>
    </row>
    <row r="79" spans="1:4" ht="12.75">
      <c r="A79" s="64" t="s">
        <v>308</v>
      </c>
      <c r="B79" s="64" t="s">
        <v>566</v>
      </c>
      <c r="C79" s="64" t="s">
        <v>281</v>
      </c>
      <c r="D79" s="53" t="s">
        <v>567</v>
      </c>
    </row>
    <row r="80" spans="1:4" ht="12.75">
      <c r="A80" s="64" t="s">
        <v>310</v>
      </c>
      <c r="B80" s="64" t="s">
        <v>568</v>
      </c>
      <c r="C80" s="64" t="s">
        <v>281</v>
      </c>
      <c r="D80" s="53" t="s">
        <v>572</v>
      </c>
    </row>
    <row r="81" spans="1:4" ht="12.75">
      <c r="A81" s="64" t="s">
        <v>312</v>
      </c>
      <c r="B81" s="64" t="s">
        <v>811</v>
      </c>
      <c r="C81" s="64" t="s">
        <v>281</v>
      </c>
      <c r="D81" s="53" t="s">
        <v>170</v>
      </c>
    </row>
    <row r="82" spans="1:4" ht="12.75">
      <c r="A82" s="64" t="s">
        <v>315</v>
      </c>
      <c r="B82" s="64" t="s">
        <v>570</v>
      </c>
      <c r="C82" s="64" t="s">
        <v>281</v>
      </c>
      <c r="D82" s="54">
        <v>40787</v>
      </c>
    </row>
    <row r="83" spans="1:4" ht="13.5" thickBot="1">
      <c r="A83" s="64" t="s">
        <v>317</v>
      </c>
      <c r="B83" s="64" t="s">
        <v>571</v>
      </c>
      <c r="C83" s="64" t="s">
        <v>281</v>
      </c>
      <c r="D83" s="55"/>
    </row>
    <row r="84" spans="1:4" ht="12.75">
      <c r="A84" s="66" t="s">
        <v>370</v>
      </c>
      <c r="B84" s="67"/>
      <c r="C84" s="67"/>
      <c r="D84" s="68"/>
    </row>
    <row r="85" spans="1:4" ht="12.75">
      <c r="A85" s="64" t="s">
        <v>319</v>
      </c>
      <c r="B85" s="64" t="s">
        <v>371</v>
      </c>
      <c r="C85" s="64" t="s">
        <v>281</v>
      </c>
      <c r="D85" s="60" t="str">
        <f>+ХарактеристДома!F76</f>
        <v>централизованная</v>
      </c>
    </row>
    <row r="86" spans="1:4" ht="12.75">
      <c r="A86" s="64" t="s">
        <v>321</v>
      </c>
      <c r="B86" s="64" t="s">
        <v>372</v>
      </c>
      <c r="C86" s="64" t="s">
        <v>241</v>
      </c>
      <c r="D86" s="60"/>
    </row>
    <row r="87" spans="1:4" ht="12.75">
      <c r="A87" s="66" t="s">
        <v>373</v>
      </c>
      <c r="B87" s="67"/>
      <c r="C87" s="67"/>
      <c r="D87" s="68"/>
    </row>
    <row r="88" spans="1:4" ht="12.75">
      <c r="A88" s="64" t="s">
        <v>323</v>
      </c>
      <c r="B88" s="64" t="s">
        <v>374</v>
      </c>
      <c r="C88" s="64" t="s">
        <v>281</v>
      </c>
      <c r="D88" s="60" t="str">
        <f>+ХарактеристДома!F63</f>
        <v>централизованная</v>
      </c>
    </row>
    <row r="89" spans="1:4" ht="12.75">
      <c r="A89" s="66" t="s">
        <v>375</v>
      </c>
      <c r="B89" s="67"/>
      <c r="C89" s="67"/>
      <c r="D89" s="68"/>
    </row>
    <row r="90" spans="1:4" ht="12.75">
      <c r="A90" s="64" t="s">
        <v>325</v>
      </c>
      <c r="B90" s="64" t="s">
        <v>376</v>
      </c>
      <c r="C90" s="64" t="s">
        <v>281</v>
      </c>
      <c r="D90" s="60" t="str">
        <f>+ХарактеристДома!F67</f>
        <v>отсутствует</v>
      </c>
    </row>
    <row r="91" spans="1:4" ht="12.75">
      <c r="A91" s="66" t="s">
        <v>377</v>
      </c>
      <c r="B91" s="67"/>
      <c r="C91" s="67"/>
      <c r="D91" s="68"/>
    </row>
    <row r="92" spans="1:4" ht="12.75">
      <c r="A92" s="64" t="s">
        <v>327</v>
      </c>
      <c r="B92" s="64" t="s">
        <v>378</v>
      </c>
      <c r="C92" s="74" t="s">
        <v>281</v>
      </c>
      <c r="D92" s="75" t="str">
        <f>+ХарактеристДома!F70</f>
        <v>централизованная</v>
      </c>
    </row>
    <row r="93" spans="1:4" ht="12.75">
      <c r="A93" s="66" t="s">
        <v>379</v>
      </c>
      <c r="B93" s="67"/>
      <c r="C93" s="67"/>
      <c r="D93" s="68"/>
    </row>
    <row r="94" spans="1:4" ht="12.75">
      <c r="A94" s="64" t="s">
        <v>329</v>
      </c>
      <c r="B94" s="64" t="s">
        <v>380</v>
      </c>
      <c r="C94" s="64" t="s">
        <v>281</v>
      </c>
      <c r="D94" s="60" t="str">
        <f>+ХарактеристДома!F73</f>
        <v>централизованная</v>
      </c>
    </row>
    <row r="95" spans="1:4" ht="12.75">
      <c r="A95" s="64" t="s">
        <v>331</v>
      </c>
      <c r="B95" s="64" t="s">
        <v>381</v>
      </c>
      <c r="C95" s="64" t="s">
        <v>382</v>
      </c>
      <c r="D95" s="60"/>
    </row>
    <row r="96" spans="1:4" ht="12.75">
      <c r="A96" s="66" t="s">
        <v>383</v>
      </c>
      <c r="B96" s="67"/>
      <c r="C96" s="67"/>
      <c r="D96" s="68"/>
    </row>
    <row r="97" spans="1:4" ht="15.75">
      <c r="A97" s="64" t="s">
        <v>333</v>
      </c>
      <c r="B97" s="74" t="s">
        <v>384</v>
      </c>
      <c r="C97" s="70" t="s">
        <v>281</v>
      </c>
      <c r="D97" s="60" t="str">
        <f>+ХарактеристДома!F79</f>
        <v>централизованная</v>
      </c>
    </row>
    <row r="98" spans="1:4" ht="12.75">
      <c r="A98" s="74"/>
      <c r="B98" s="76" t="s">
        <v>385</v>
      </c>
      <c r="C98" s="76"/>
      <c r="D98" s="75"/>
    </row>
    <row r="99" spans="1:4" ht="12.75">
      <c r="A99" s="77" t="s">
        <v>335</v>
      </c>
      <c r="B99" s="78" t="s">
        <v>386</v>
      </c>
      <c r="C99" s="79"/>
      <c r="D99" s="114" t="s">
        <v>387</v>
      </c>
    </row>
    <row r="100" spans="1:4" ht="12.75">
      <c r="A100" s="66" t="s">
        <v>388</v>
      </c>
      <c r="B100" s="67"/>
      <c r="C100" s="67"/>
      <c r="D100" s="68"/>
    </row>
    <row r="101" spans="1:4" ht="15.75">
      <c r="A101" s="64" t="s">
        <v>338</v>
      </c>
      <c r="B101" s="64" t="s">
        <v>389</v>
      </c>
      <c r="C101" s="58" t="s">
        <v>281</v>
      </c>
      <c r="D101" s="60" t="s">
        <v>236</v>
      </c>
    </row>
    <row r="102" spans="1:4" ht="12.75">
      <c r="A102" s="66" t="s">
        <v>390</v>
      </c>
      <c r="B102" s="67"/>
      <c r="C102" s="67"/>
      <c r="D102" s="68"/>
    </row>
    <row r="103" spans="1:4" ht="15.75">
      <c r="A103" s="64" t="s">
        <v>340</v>
      </c>
      <c r="B103" s="80" t="s">
        <v>391</v>
      </c>
      <c r="C103" s="58" t="s">
        <v>281</v>
      </c>
      <c r="D103" s="60" t="s">
        <v>392</v>
      </c>
    </row>
    <row r="104" spans="1:4" ht="12.75">
      <c r="A104" s="66" t="s">
        <v>393</v>
      </c>
      <c r="B104" s="67"/>
      <c r="C104" s="67"/>
      <c r="D104" s="68"/>
    </row>
    <row r="105" spans="1:4" ht="15.75">
      <c r="A105" s="64" t="s">
        <v>342</v>
      </c>
      <c r="B105" s="80" t="s">
        <v>394</v>
      </c>
      <c r="C105" s="58" t="s">
        <v>281</v>
      </c>
      <c r="D105" s="6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34">
      <selection activeCell="C54" sqref="C54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82" t="s">
        <v>212</v>
      </c>
      <c r="B1" s="482"/>
      <c r="C1" s="482"/>
      <c r="D1" s="482"/>
      <c r="E1" s="482"/>
      <c r="F1" s="482"/>
    </row>
    <row r="2" spans="1:6" ht="14.25">
      <c r="A2" s="482" t="s">
        <v>213</v>
      </c>
      <c r="B2" s="482"/>
      <c r="C2" s="482"/>
      <c r="D2" s="482"/>
      <c r="E2" s="482"/>
      <c r="F2" s="482"/>
    </row>
    <row r="3" spans="1:6" ht="28.5" customHeight="1">
      <c r="A3" s="39" t="s">
        <v>214</v>
      </c>
      <c r="B3" s="483" t="s">
        <v>215</v>
      </c>
      <c r="C3" s="484"/>
      <c r="D3" s="485" t="s">
        <v>216</v>
      </c>
      <c r="E3" s="486"/>
      <c r="F3" s="40" t="s">
        <v>217</v>
      </c>
    </row>
    <row r="4" spans="1:6" ht="25.5">
      <c r="A4" s="481" t="s">
        <v>218</v>
      </c>
      <c r="B4" s="481"/>
      <c r="C4" s="481"/>
      <c r="D4" s="41" t="s">
        <v>219</v>
      </c>
      <c r="E4" s="42" t="s">
        <v>220</v>
      </c>
      <c r="F4" s="41" t="s">
        <v>221</v>
      </c>
    </row>
    <row r="5" spans="1:6" ht="12.75">
      <c r="A5" s="468" t="s">
        <v>222</v>
      </c>
      <c r="B5" s="468"/>
      <c r="C5" s="468"/>
      <c r="D5" s="43" t="s">
        <v>223</v>
      </c>
      <c r="E5" s="43">
        <v>1</v>
      </c>
      <c r="F5" s="43" t="s">
        <v>224</v>
      </c>
    </row>
    <row r="6" spans="1:6" ht="12.75">
      <c r="A6" s="468" t="s">
        <v>225</v>
      </c>
      <c r="B6" s="468"/>
      <c r="C6" s="468"/>
      <c r="D6" s="43" t="s">
        <v>226</v>
      </c>
      <c r="E6" s="43">
        <v>2</v>
      </c>
      <c r="F6" s="43">
        <v>35</v>
      </c>
    </row>
    <row r="7" spans="1:6" ht="12.75">
      <c r="A7" s="468" t="s">
        <v>227</v>
      </c>
      <c r="B7" s="468"/>
      <c r="C7" s="468"/>
      <c r="D7" s="43" t="s">
        <v>228</v>
      </c>
      <c r="E7" s="43">
        <v>3</v>
      </c>
      <c r="F7" s="44">
        <v>19701000</v>
      </c>
    </row>
    <row r="8" spans="1:6" ht="12.75">
      <c r="A8" s="468" t="s">
        <v>229</v>
      </c>
      <c r="B8" s="468"/>
      <c r="C8" s="468"/>
      <c r="D8" s="43" t="s">
        <v>223</v>
      </c>
      <c r="E8" s="43">
        <v>4</v>
      </c>
      <c r="F8" s="43" t="s">
        <v>230</v>
      </c>
    </row>
    <row r="9" spans="1:6" ht="12.75">
      <c r="A9" s="468" t="s">
        <v>231</v>
      </c>
      <c r="B9" s="468"/>
      <c r="C9" s="468"/>
      <c r="D9" s="43" t="s">
        <v>223</v>
      </c>
      <c r="E9" s="43">
        <v>5</v>
      </c>
      <c r="F9" s="43">
        <v>973</v>
      </c>
    </row>
    <row r="10" spans="1:7" ht="12.75">
      <c r="A10" s="477" t="s">
        <v>232</v>
      </c>
      <c r="B10" s="478"/>
      <c r="C10" s="479"/>
      <c r="D10" s="43" t="s">
        <v>223</v>
      </c>
      <c r="E10" s="43">
        <v>6</v>
      </c>
      <c r="F10" s="43" t="s">
        <v>233</v>
      </c>
      <c r="G10" s="45">
        <v>4534</v>
      </c>
    </row>
    <row r="11" spans="1:6" ht="12.75">
      <c r="A11" s="469" t="s">
        <v>234</v>
      </c>
      <c r="B11" s="480" t="s">
        <v>235</v>
      </c>
      <c r="C11" s="480"/>
      <c r="D11" s="43" t="s">
        <v>223</v>
      </c>
      <c r="E11" s="43">
        <v>7</v>
      </c>
      <c r="F11" s="43" t="s">
        <v>236</v>
      </c>
    </row>
    <row r="12" spans="1:6" ht="12.75">
      <c r="A12" s="469"/>
      <c r="B12" s="480" t="s">
        <v>237</v>
      </c>
      <c r="C12" s="480"/>
      <c r="D12" s="43" t="s">
        <v>238</v>
      </c>
      <c r="E12" s="43">
        <v>8</v>
      </c>
      <c r="F12" s="43" t="s">
        <v>239</v>
      </c>
    </row>
    <row r="13" spans="1:6" ht="12.75">
      <c r="A13" s="469"/>
      <c r="B13" s="480" t="s">
        <v>240</v>
      </c>
      <c r="C13" s="480"/>
      <c r="D13" s="43" t="s">
        <v>241</v>
      </c>
      <c r="E13" s="43">
        <v>9</v>
      </c>
      <c r="F13" s="43">
        <v>70</v>
      </c>
    </row>
    <row r="14" spans="1:6" ht="12.75">
      <c r="A14" s="469"/>
      <c r="B14" s="480" t="s">
        <v>242</v>
      </c>
      <c r="C14" s="480"/>
      <c r="D14" s="43" t="s">
        <v>241</v>
      </c>
      <c r="E14" s="43">
        <v>10</v>
      </c>
      <c r="F14" s="43">
        <v>154</v>
      </c>
    </row>
    <row r="15" spans="1:6" ht="12.75">
      <c r="A15" s="469"/>
      <c r="B15" s="480" t="s">
        <v>243</v>
      </c>
      <c r="C15" s="480"/>
      <c r="D15" s="43" t="s">
        <v>241</v>
      </c>
      <c r="E15" s="43">
        <v>11</v>
      </c>
      <c r="F15" s="43">
        <v>73</v>
      </c>
    </row>
    <row r="16" spans="1:6" ht="12.75">
      <c r="A16" s="469"/>
      <c r="B16" s="480" t="s">
        <v>244</v>
      </c>
      <c r="C16" s="480"/>
      <c r="D16" s="43" t="s">
        <v>245</v>
      </c>
      <c r="E16" s="43">
        <v>12</v>
      </c>
      <c r="F16" s="43">
        <f>F17+F21+F22</f>
        <v>3627.3</v>
      </c>
    </row>
    <row r="17" spans="1:6" ht="12.75">
      <c r="A17" s="469"/>
      <c r="B17" s="476" t="s">
        <v>246</v>
      </c>
      <c r="C17" s="46" t="s">
        <v>247</v>
      </c>
      <c r="D17" s="43" t="s">
        <v>245</v>
      </c>
      <c r="E17" s="43">
        <v>13</v>
      </c>
      <c r="F17" s="43">
        <v>3352.8</v>
      </c>
    </row>
    <row r="18" spans="1:6" ht="12.75">
      <c r="A18" s="469"/>
      <c r="B18" s="476"/>
      <c r="C18" s="46" t="s">
        <v>248</v>
      </c>
      <c r="D18" s="43" t="s">
        <v>245</v>
      </c>
      <c r="E18" s="43">
        <v>14</v>
      </c>
      <c r="F18" s="43">
        <f>F17-F19</f>
        <v>2943.2200000000003</v>
      </c>
    </row>
    <row r="19" spans="1:6" ht="12.75">
      <c r="A19" s="469"/>
      <c r="B19" s="476"/>
      <c r="C19" s="46" t="s">
        <v>249</v>
      </c>
      <c r="D19" s="43" t="s">
        <v>245</v>
      </c>
      <c r="E19" s="43">
        <v>15</v>
      </c>
      <c r="F19" s="43">
        <v>409.58</v>
      </c>
    </row>
    <row r="20" spans="1:6" ht="12.75">
      <c r="A20" s="469"/>
      <c r="B20" s="476"/>
      <c r="C20" s="46" t="s">
        <v>250</v>
      </c>
      <c r="D20" s="43" t="s">
        <v>245</v>
      </c>
      <c r="E20" s="43">
        <v>16</v>
      </c>
      <c r="F20" s="43">
        <v>0</v>
      </c>
    </row>
    <row r="21" spans="1:6" ht="12.75">
      <c r="A21" s="469"/>
      <c r="B21" s="475" t="s">
        <v>251</v>
      </c>
      <c r="C21" s="470"/>
      <c r="D21" s="43" t="s">
        <v>245</v>
      </c>
      <c r="E21" s="43">
        <v>17</v>
      </c>
      <c r="F21" s="43">
        <v>274.5</v>
      </c>
    </row>
    <row r="22" spans="1:6" ht="12.75">
      <c r="A22" s="469"/>
      <c r="B22" s="475" t="s">
        <v>252</v>
      </c>
      <c r="C22" s="470"/>
      <c r="D22" s="43" t="s">
        <v>245</v>
      </c>
      <c r="E22" s="43">
        <v>18</v>
      </c>
      <c r="F22" s="43">
        <v>0</v>
      </c>
    </row>
    <row r="23" spans="1:6" ht="12.75">
      <c r="A23" s="469"/>
      <c r="B23" s="475" t="s">
        <v>253</v>
      </c>
      <c r="C23" s="470"/>
      <c r="D23" s="43" t="s">
        <v>241</v>
      </c>
      <c r="E23" s="43">
        <v>19</v>
      </c>
      <c r="F23" s="43">
        <v>5</v>
      </c>
    </row>
    <row r="24" spans="1:6" ht="12.75">
      <c r="A24" s="469"/>
      <c r="B24" s="475" t="s">
        <v>254</v>
      </c>
      <c r="C24" s="470"/>
      <c r="D24" s="43" t="s">
        <v>241</v>
      </c>
      <c r="E24" s="43">
        <v>20</v>
      </c>
      <c r="F24" s="43">
        <v>4</v>
      </c>
    </row>
    <row r="25" spans="1:6" ht="12.75">
      <c r="A25" s="469"/>
      <c r="B25" s="475" t="s">
        <v>255</v>
      </c>
      <c r="C25" s="470"/>
      <c r="D25" s="43" t="s">
        <v>256</v>
      </c>
      <c r="E25" s="43">
        <v>21</v>
      </c>
      <c r="F25" s="43">
        <v>1974</v>
      </c>
    </row>
    <row r="26" spans="1:6" ht="12.75">
      <c r="A26" s="469"/>
      <c r="B26" s="475" t="s">
        <v>257</v>
      </c>
      <c r="C26" s="470"/>
      <c r="D26" s="43" t="s">
        <v>256</v>
      </c>
      <c r="E26" s="43">
        <v>22</v>
      </c>
      <c r="F26" s="43" t="s">
        <v>258</v>
      </c>
    </row>
    <row r="27" spans="1:6" ht="12.75">
      <c r="A27" s="469"/>
      <c r="B27" s="475" t="s">
        <v>259</v>
      </c>
      <c r="C27" s="470"/>
      <c r="D27" s="43" t="s">
        <v>256</v>
      </c>
      <c r="E27" s="43">
        <v>23</v>
      </c>
      <c r="F27" s="43" t="s">
        <v>258</v>
      </c>
    </row>
    <row r="28" spans="1:6" ht="12.75">
      <c r="A28" s="469"/>
      <c r="B28" s="475" t="s">
        <v>260</v>
      </c>
      <c r="C28" s="470"/>
      <c r="D28" s="43" t="s">
        <v>261</v>
      </c>
      <c r="E28" s="43">
        <v>24</v>
      </c>
      <c r="F28" s="43" t="s">
        <v>262</v>
      </c>
    </row>
    <row r="29" spans="1:6" ht="12.75">
      <c r="A29" s="469"/>
      <c r="B29" s="471" t="s">
        <v>263</v>
      </c>
      <c r="C29" s="46" t="s">
        <v>264</v>
      </c>
      <c r="D29" s="43" t="s">
        <v>265</v>
      </c>
      <c r="E29" s="43">
        <v>25</v>
      </c>
      <c r="F29" s="43">
        <v>36</v>
      </c>
    </row>
    <row r="30" spans="1:6" ht="12.75">
      <c r="A30" s="469"/>
      <c r="B30" s="472"/>
      <c r="C30" s="46" t="s">
        <v>266</v>
      </c>
      <c r="D30" s="43" t="s">
        <v>265</v>
      </c>
      <c r="E30" s="43">
        <v>26</v>
      </c>
      <c r="F30" s="43">
        <v>35</v>
      </c>
    </row>
    <row r="31" spans="1:6" ht="12.75">
      <c r="A31" s="469"/>
      <c r="B31" s="472"/>
      <c r="C31" s="46" t="s">
        <v>267</v>
      </c>
      <c r="D31" s="43" t="s">
        <v>265</v>
      </c>
      <c r="E31" s="43">
        <v>27</v>
      </c>
      <c r="F31" s="43">
        <v>35</v>
      </c>
    </row>
    <row r="32" spans="1:6" ht="12.75">
      <c r="A32" s="469"/>
      <c r="B32" s="473"/>
      <c r="C32" s="46" t="s">
        <v>268</v>
      </c>
      <c r="D32" s="43" t="s">
        <v>265</v>
      </c>
      <c r="E32" s="43">
        <v>28</v>
      </c>
      <c r="F32" s="43">
        <v>35</v>
      </c>
    </row>
    <row r="33" spans="1:6" ht="12.75">
      <c r="A33" s="469"/>
      <c r="B33" s="475" t="s">
        <v>269</v>
      </c>
      <c r="C33" s="470"/>
      <c r="D33" s="43" t="s">
        <v>270</v>
      </c>
      <c r="E33" s="43">
        <v>29</v>
      </c>
      <c r="F33" s="43" t="s">
        <v>271</v>
      </c>
    </row>
    <row r="34" spans="1:6" ht="12.75">
      <c r="A34" s="474" t="s">
        <v>272</v>
      </c>
      <c r="B34" s="469" t="s">
        <v>473</v>
      </c>
      <c r="C34" s="47" t="s">
        <v>264</v>
      </c>
      <c r="D34" s="43" t="s">
        <v>245</v>
      </c>
      <c r="E34" s="43">
        <v>30</v>
      </c>
      <c r="F34" s="43">
        <v>2306.6</v>
      </c>
    </row>
    <row r="35" spans="1:6" ht="12.75">
      <c r="A35" s="474"/>
      <c r="B35" s="469"/>
      <c r="C35" s="47" t="s">
        <v>474</v>
      </c>
      <c r="D35" s="43" t="s">
        <v>245</v>
      </c>
      <c r="E35" s="43">
        <v>31</v>
      </c>
      <c r="F35" s="43">
        <v>0</v>
      </c>
    </row>
    <row r="36" spans="1:6" ht="12.75">
      <c r="A36" s="474"/>
      <c r="B36" s="469"/>
      <c r="C36" s="47" t="s">
        <v>475</v>
      </c>
      <c r="D36" s="43" t="s">
        <v>245</v>
      </c>
      <c r="E36" s="43">
        <v>32</v>
      </c>
      <c r="F36" s="43">
        <v>0</v>
      </c>
    </row>
    <row r="37" spans="1:6" ht="12.75">
      <c r="A37" s="474"/>
      <c r="B37" s="469"/>
      <c r="C37" s="47" t="s">
        <v>476</v>
      </c>
      <c r="D37" s="43" t="s">
        <v>245</v>
      </c>
      <c r="E37" s="43">
        <v>33</v>
      </c>
      <c r="F37" s="43">
        <v>1723.6</v>
      </c>
    </row>
    <row r="38" spans="1:6" ht="12.75">
      <c r="A38" s="474"/>
      <c r="B38" s="469"/>
      <c r="C38" s="47" t="s">
        <v>477</v>
      </c>
      <c r="D38" s="43" t="s">
        <v>245</v>
      </c>
      <c r="E38" s="43">
        <v>34</v>
      </c>
      <c r="F38" s="43">
        <v>0</v>
      </c>
    </row>
    <row r="39" spans="1:6" ht="12.75">
      <c r="A39" s="474"/>
      <c r="B39" s="469"/>
      <c r="C39" s="47" t="s">
        <v>478</v>
      </c>
      <c r="D39" s="43" t="s">
        <v>245</v>
      </c>
      <c r="E39" s="43">
        <v>35</v>
      </c>
      <c r="F39" s="43">
        <v>0</v>
      </c>
    </row>
    <row r="40" spans="1:6" ht="12.75">
      <c r="A40" s="474"/>
      <c r="B40" s="469"/>
      <c r="C40" s="47" t="s">
        <v>479</v>
      </c>
      <c r="D40" s="43" t="s">
        <v>245</v>
      </c>
      <c r="E40" s="43">
        <v>36</v>
      </c>
      <c r="F40" s="43">
        <v>0</v>
      </c>
    </row>
    <row r="41" spans="1:6" ht="12.75">
      <c r="A41" s="474"/>
      <c r="B41" s="469"/>
      <c r="C41" s="47" t="s">
        <v>480</v>
      </c>
      <c r="D41" s="43" t="s">
        <v>245</v>
      </c>
      <c r="E41" s="43">
        <v>37</v>
      </c>
      <c r="F41" s="43">
        <v>0</v>
      </c>
    </row>
    <row r="42" spans="1:6" ht="12.75">
      <c r="A42" s="474"/>
      <c r="B42" s="469"/>
      <c r="C42" s="47" t="s">
        <v>481</v>
      </c>
      <c r="D42" s="43" t="s">
        <v>245</v>
      </c>
      <c r="E42" s="43">
        <v>38</v>
      </c>
      <c r="F42" s="43">
        <v>0</v>
      </c>
    </row>
    <row r="43" spans="1:6" ht="12.75">
      <c r="A43" s="474"/>
      <c r="B43" s="469"/>
      <c r="C43" s="47" t="s">
        <v>482</v>
      </c>
      <c r="D43" s="43" t="s">
        <v>245</v>
      </c>
      <c r="E43" s="43">
        <v>39</v>
      </c>
      <c r="F43" s="43">
        <v>0</v>
      </c>
    </row>
    <row r="44" spans="1:6" ht="12.75">
      <c r="A44" s="474"/>
      <c r="B44" s="469"/>
      <c r="C44" s="47" t="s">
        <v>483</v>
      </c>
      <c r="D44" s="43" t="s">
        <v>245</v>
      </c>
      <c r="E44" s="43">
        <v>40</v>
      </c>
      <c r="F44" s="43">
        <v>113.7</v>
      </c>
    </row>
    <row r="45" spans="1:6" ht="12.75">
      <c r="A45" s="474"/>
      <c r="B45" s="469"/>
      <c r="C45" s="47" t="s">
        <v>484</v>
      </c>
      <c r="D45" s="43" t="s">
        <v>245</v>
      </c>
      <c r="E45" s="43">
        <v>41</v>
      </c>
      <c r="F45" s="43">
        <v>50</v>
      </c>
    </row>
    <row r="46" spans="1:6" ht="12.75">
      <c r="A46" s="474"/>
      <c r="B46" s="469"/>
      <c r="C46" s="47" t="s">
        <v>485</v>
      </c>
      <c r="D46" s="43" t="s">
        <v>245</v>
      </c>
      <c r="E46" s="43">
        <v>42</v>
      </c>
      <c r="F46" s="43">
        <v>0</v>
      </c>
    </row>
    <row r="47" spans="1:6" ht="12.75">
      <c r="A47" s="474"/>
      <c r="B47" s="469"/>
      <c r="C47" s="47" t="s">
        <v>486</v>
      </c>
      <c r="D47" s="43" t="s">
        <v>245</v>
      </c>
      <c r="E47" s="43">
        <v>43</v>
      </c>
      <c r="F47" s="43">
        <v>427</v>
      </c>
    </row>
    <row r="48" spans="1:6" ht="12.75">
      <c r="A48" s="474"/>
      <c r="B48" s="469"/>
      <c r="C48" s="47" t="s">
        <v>487</v>
      </c>
      <c r="D48" s="43" t="s">
        <v>245</v>
      </c>
      <c r="E48" s="43">
        <v>44</v>
      </c>
      <c r="F48" s="43">
        <v>126</v>
      </c>
    </row>
    <row r="49" spans="1:6" ht="12.75">
      <c r="A49" s="474"/>
      <c r="B49" s="470" t="s">
        <v>488</v>
      </c>
      <c r="C49" s="470"/>
      <c r="D49" s="43" t="s">
        <v>256</v>
      </c>
      <c r="E49" s="43">
        <v>45</v>
      </c>
      <c r="F49" s="43" t="s">
        <v>258</v>
      </c>
    </row>
    <row r="50" spans="1:6" ht="12.75">
      <c r="A50" s="474" t="s">
        <v>489</v>
      </c>
      <c r="B50" s="469" t="s">
        <v>490</v>
      </c>
      <c r="C50" s="47" t="s">
        <v>264</v>
      </c>
      <c r="D50" s="43" t="s">
        <v>245</v>
      </c>
      <c r="E50" s="43">
        <v>46</v>
      </c>
      <c r="F50" s="43">
        <v>923.1</v>
      </c>
    </row>
    <row r="51" spans="1:6" ht="12.75">
      <c r="A51" s="474"/>
      <c r="B51" s="469"/>
      <c r="C51" s="47" t="s">
        <v>491</v>
      </c>
      <c r="D51" s="43" t="s">
        <v>245</v>
      </c>
      <c r="E51" s="43">
        <v>47</v>
      </c>
      <c r="F51" s="43">
        <v>0</v>
      </c>
    </row>
    <row r="52" spans="1:6" ht="12.75">
      <c r="A52" s="474"/>
      <c r="B52" s="469"/>
      <c r="C52" s="47" t="s">
        <v>492</v>
      </c>
      <c r="D52" s="43" t="s">
        <v>245</v>
      </c>
      <c r="E52" s="43">
        <v>48</v>
      </c>
      <c r="F52" s="43">
        <v>0</v>
      </c>
    </row>
    <row r="53" spans="1:6" ht="12.75">
      <c r="A53" s="474"/>
      <c r="B53" s="469"/>
      <c r="C53" s="47" t="s">
        <v>493</v>
      </c>
      <c r="D53" s="43" t="s">
        <v>245</v>
      </c>
      <c r="E53" s="43">
        <v>49</v>
      </c>
      <c r="F53" s="43">
        <v>0</v>
      </c>
    </row>
    <row r="54" spans="1:6" ht="12.75">
      <c r="A54" s="474"/>
      <c r="B54" s="469"/>
      <c r="C54" s="47" t="s">
        <v>494</v>
      </c>
      <c r="D54" s="43" t="s">
        <v>245</v>
      </c>
      <c r="E54" s="43">
        <v>50</v>
      </c>
      <c r="F54" s="43">
        <v>923.1</v>
      </c>
    </row>
    <row r="55" spans="1:6" ht="12.75">
      <c r="A55" s="474"/>
      <c r="B55" s="470" t="s">
        <v>495</v>
      </c>
      <c r="C55" s="470"/>
      <c r="D55" s="43" t="s">
        <v>256</v>
      </c>
      <c r="E55" s="43">
        <v>51</v>
      </c>
      <c r="F55" s="43" t="s">
        <v>258</v>
      </c>
    </row>
    <row r="56" spans="1:6" ht="12.75">
      <c r="A56" s="474" t="s">
        <v>496</v>
      </c>
      <c r="B56" s="470" t="s">
        <v>497</v>
      </c>
      <c r="C56" s="470"/>
      <c r="D56" s="43" t="s">
        <v>498</v>
      </c>
      <c r="E56" s="43">
        <v>52</v>
      </c>
      <c r="F56" s="43" t="s">
        <v>499</v>
      </c>
    </row>
    <row r="57" spans="1:6" ht="12.75">
      <c r="A57" s="474"/>
      <c r="B57" s="470" t="s">
        <v>500</v>
      </c>
      <c r="C57" s="470"/>
      <c r="D57" s="43" t="s">
        <v>501</v>
      </c>
      <c r="E57" s="43">
        <v>53</v>
      </c>
      <c r="F57" s="43">
        <v>0</v>
      </c>
    </row>
    <row r="58" spans="1:6" ht="12.75">
      <c r="A58" s="474"/>
      <c r="B58" s="470" t="s">
        <v>502</v>
      </c>
      <c r="C58" s="470"/>
      <c r="D58" s="43" t="s">
        <v>256</v>
      </c>
      <c r="E58" s="43">
        <v>54</v>
      </c>
      <c r="F58" s="43" t="s">
        <v>258</v>
      </c>
    </row>
    <row r="59" spans="1:6" ht="12.75">
      <c r="A59" s="474"/>
      <c r="B59" s="470" t="s">
        <v>503</v>
      </c>
      <c r="C59" s="470"/>
      <c r="D59" s="43" t="s">
        <v>501</v>
      </c>
      <c r="E59" s="43">
        <v>55</v>
      </c>
      <c r="F59" s="43">
        <v>740.8</v>
      </c>
    </row>
    <row r="60" spans="1:6" ht="25.5">
      <c r="A60" s="474" t="s">
        <v>504</v>
      </c>
      <c r="B60" s="474"/>
      <c r="C60" s="48" t="s">
        <v>505</v>
      </c>
      <c r="D60" s="43" t="s">
        <v>256</v>
      </c>
      <c r="E60" s="43">
        <v>56</v>
      </c>
      <c r="F60" s="43" t="s">
        <v>258</v>
      </c>
    </row>
    <row r="61" spans="1:6" ht="12.75">
      <c r="A61" s="474" t="s">
        <v>506</v>
      </c>
      <c r="B61" s="470" t="s">
        <v>507</v>
      </c>
      <c r="C61" s="470"/>
      <c r="D61" s="43" t="s">
        <v>241</v>
      </c>
      <c r="E61" s="43">
        <v>57</v>
      </c>
      <c r="F61" s="43">
        <v>0</v>
      </c>
    </row>
    <row r="62" spans="1:6" ht="12.75">
      <c r="A62" s="474"/>
      <c r="B62" s="470" t="s">
        <v>508</v>
      </c>
      <c r="C62" s="470"/>
      <c r="D62" s="43" t="s">
        <v>256</v>
      </c>
      <c r="E62" s="43">
        <v>58</v>
      </c>
      <c r="F62" s="43" t="s">
        <v>258</v>
      </c>
    </row>
    <row r="63" spans="1:6" ht="12.75">
      <c r="A63" s="471" t="s">
        <v>509</v>
      </c>
      <c r="B63" s="470" t="s">
        <v>510</v>
      </c>
      <c r="C63" s="470"/>
      <c r="D63" s="43" t="s">
        <v>511</v>
      </c>
      <c r="E63" s="43">
        <v>59</v>
      </c>
      <c r="F63" s="43" t="s">
        <v>512</v>
      </c>
    </row>
    <row r="64" spans="1:6" ht="12.75">
      <c r="A64" s="472"/>
      <c r="B64" s="470" t="s">
        <v>513</v>
      </c>
      <c r="C64" s="470"/>
      <c r="D64" s="43" t="s">
        <v>241</v>
      </c>
      <c r="E64" s="43">
        <v>60</v>
      </c>
      <c r="F64" s="43">
        <v>1</v>
      </c>
    </row>
    <row r="65" spans="1:6" ht="12.75">
      <c r="A65" s="472"/>
      <c r="B65" s="470" t="s">
        <v>514</v>
      </c>
      <c r="C65" s="470"/>
      <c r="D65" s="43" t="s">
        <v>515</v>
      </c>
      <c r="E65" s="43">
        <v>61</v>
      </c>
      <c r="F65" s="43">
        <v>1474</v>
      </c>
    </row>
    <row r="66" spans="1:6" ht="12.75">
      <c r="A66" s="473"/>
      <c r="B66" s="470" t="s">
        <v>516</v>
      </c>
      <c r="C66" s="470"/>
      <c r="D66" s="43" t="s">
        <v>256</v>
      </c>
      <c r="E66" s="43">
        <v>62</v>
      </c>
      <c r="F66" s="43" t="s">
        <v>258</v>
      </c>
    </row>
    <row r="67" spans="1:6" ht="12.75">
      <c r="A67" s="469" t="s">
        <v>517</v>
      </c>
      <c r="B67" s="469"/>
      <c r="C67" s="47" t="s">
        <v>518</v>
      </c>
      <c r="D67" s="43" t="s">
        <v>519</v>
      </c>
      <c r="E67" s="43">
        <v>63</v>
      </c>
      <c r="F67" s="43" t="s">
        <v>236</v>
      </c>
    </row>
    <row r="68" spans="1:6" ht="12.75">
      <c r="A68" s="469"/>
      <c r="B68" s="469"/>
      <c r="C68" s="47" t="s">
        <v>520</v>
      </c>
      <c r="D68" s="43" t="s">
        <v>515</v>
      </c>
      <c r="E68" s="43">
        <v>64</v>
      </c>
      <c r="F68" s="43">
        <v>0</v>
      </c>
    </row>
    <row r="69" spans="1:6" ht="12.75">
      <c r="A69" s="469"/>
      <c r="B69" s="469"/>
      <c r="C69" s="47" t="s">
        <v>521</v>
      </c>
      <c r="D69" s="43" t="s">
        <v>256</v>
      </c>
      <c r="E69" s="43">
        <v>65</v>
      </c>
      <c r="F69" s="43" t="s">
        <v>258</v>
      </c>
    </row>
    <row r="70" spans="1:6" ht="12.75">
      <c r="A70" s="469"/>
      <c r="B70" s="469"/>
      <c r="C70" s="47" t="s">
        <v>522</v>
      </c>
      <c r="D70" s="43" t="s">
        <v>523</v>
      </c>
      <c r="E70" s="43">
        <v>66</v>
      </c>
      <c r="F70" s="43" t="s">
        <v>512</v>
      </c>
    </row>
    <row r="71" spans="1:6" ht="12.75">
      <c r="A71" s="469"/>
      <c r="B71" s="469"/>
      <c r="C71" s="47" t="s">
        <v>524</v>
      </c>
      <c r="D71" s="43" t="s">
        <v>515</v>
      </c>
      <c r="E71" s="43">
        <v>67</v>
      </c>
      <c r="F71" s="43">
        <v>312</v>
      </c>
    </row>
    <row r="72" spans="1:6" ht="12.75">
      <c r="A72" s="469"/>
      <c r="B72" s="469"/>
      <c r="C72" s="47" t="s">
        <v>525</v>
      </c>
      <c r="D72" s="43" t="s">
        <v>256</v>
      </c>
      <c r="E72" s="43">
        <v>68</v>
      </c>
      <c r="F72" s="43" t="s">
        <v>258</v>
      </c>
    </row>
    <row r="73" spans="1:6" ht="12.75">
      <c r="A73" s="469" t="s">
        <v>526</v>
      </c>
      <c r="B73" s="469"/>
      <c r="C73" s="47" t="s">
        <v>527</v>
      </c>
      <c r="D73" s="43" t="s">
        <v>528</v>
      </c>
      <c r="E73" s="43">
        <v>69</v>
      </c>
      <c r="F73" s="43" t="s">
        <v>512</v>
      </c>
    </row>
    <row r="74" spans="1:6" ht="12.75">
      <c r="A74" s="469"/>
      <c r="B74" s="469"/>
      <c r="C74" s="47" t="s">
        <v>529</v>
      </c>
      <c r="D74" s="43" t="s">
        <v>515</v>
      </c>
      <c r="E74" s="43">
        <v>70</v>
      </c>
      <c r="F74" s="43">
        <v>354</v>
      </c>
    </row>
    <row r="75" spans="1:6" ht="12.75">
      <c r="A75" s="469"/>
      <c r="B75" s="469"/>
      <c r="C75" s="47" t="s">
        <v>525</v>
      </c>
      <c r="D75" s="43" t="s">
        <v>256</v>
      </c>
      <c r="E75" s="43">
        <v>71</v>
      </c>
      <c r="F75" s="43" t="s">
        <v>258</v>
      </c>
    </row>
    <row r="76" spans="1:6" ht="12.75">
      <c r="A76" s="469" t="s">
        <v>530</v>
      </c>
      <c r="B76" s="469"/>
      <c r="C76" s="47" t="s">
        <v>531</v>
      </c>
      <c r="D76" s="43" t="s">
        <v>532</v>
      </c>
      <c r="E76" s="43">
        <v>72</v>
      </c>
      <c r="F76" s="43" t="s">
        <v>512</v>
      </c>
    </row>
    <row r="77" spans="1:6" ht="12.75">
      <c r="A77" s="469"/>
      <c r="B77" s="469"/>
      <c r="C77" s="47" t="s">
        <v>533</v>
      </c>
      <c r="D77" s="43" t="s">
        <v>515</v>
      </c>
      <c r="E77" s="43">
        <v>73</v>
      </c>
      <c r="F77" s="43">
        <v>540</v>
      </c>
    </row>
    <row r="78" spans="1:6" ht="12.75">
      <c r="A78" s="469"/>
      <c r="B78" s="469"/>
      <c r="C78" s="47" t="s">
        <v>525</v>
      </c>
      <c r="D78" s="43" t="s">
        <v>256</v>
      </c>
      <c r="E78" s="43">
        <v>74</v>
      </c>
      <c r="F78" s="43" t="s">
        <v>258</v>
      </c>
    </row>
    <row r="79" spans="1:6" ht="12.75">
      <c r="A79" s="469" t="s">
        <v>534</v>
      </c>
      <c r="B79" s="469"/>
      <c r="C79" s="47" t="s">
        <v>535</v>
      </c>
      <c r="D79" s="43" t="s">
        <v>536</v>
      </c>
      <c r="E79" s="43">
        <v>75</v>
      </c>
      <c r="F79" s="43" t="s">
        <v>512</v>
      </c>
    </row>
    <row r="80" spans="1:6" ht="12.75">
      <c r="A80" s="469"/>
      <c r="B80" s="469"/>
      <c r="C80" s="47" t="s">
        <v>544</v>
      </c>
      <c r="D80" s="43" t="s">
        <v>515</v>
      </c>
      <c r="E80" s="43">
        <v>76</v>
      </c>
      <c r="F80" s="43">
        <f>3+429</f>
        <v>432</v>
      </c>
    </row>
    <row r="81" spans="1:6" ht="12.75">
      <c r="A81" s="469"/>
      <c r="B81" s="469"/>
      <c r="C81" s="47" t="s">
        <v>545</v>
      </c>
      <c r="D81" s="43" t="s">
        <v>515</v>
      </c>
      <c r="E81" s="43">
        <v>77</v>
      </c>
      <c r="F81" s="43">
        <v>0</v>
      </c>
    </row>
    <row r="82" spans="1:6" ht="12.75">
      <c r="A82" s="469"/>
      <c r="B82" s="469"/>
      <c r="C82" s="47" t="s">
        <v>525</v>
      </c>
      <c r="D82" s="43" t="s">
        <v>256</v>
      </c>
      <c r="E82" s="43">
        <v>78</v>
      </c>
      <c r="F82" s="43" t="s">
        <v>258</v>
      </c>
    </row>
    <row r="83" spans="1:6" ht="12.75">
      <c r="A83" s="469" t="s">
        <v>546</v>
      </c>
      <c r="B83" s="469" t="s">
        <v>547</v>
      </c>
      <c r="C83" s="47" t="s">
        <v>247</v>
      </c>
      <c r="D83" s="43" t="s">
        <v>241</v>
      </c>
      <c r="E83" s="43">
        <v>79</v>
      </c>
      <c r="F83" s="43">
        <v>0</v>
      </c>
    </row>
    <row r="84" spans="1:6" ht="12.75">
      <c r="A84" s="469"/>
      <c r="B84" s="469"/>
      <c r="C84" s="47" t="s">
        <v>548</v>
      </c>
      <c r="D84" s="43" t="s">
        <v>241</v>
      </c>
      <c r="E84" s="43">
        <v>80</v>
      </c>
      <c r="F84" s="43">
        <v>0</v>
      </c>
    </row>
    <row r="85" spans="1:6" ht="12.75">
      <c r="A85" s="469"/>
      <c r="B85" s="469"/>
      <c r="C85" s="47" t="s">
        <v>549</v>
      </c>
      <c r="D85" s="43" t="s">
        <v>241</v>
      </c>
      <c r="E85" s="43">
        <v>81</v>
      </c>
      <c r="F85" s="43">
        <v>0</v>
      </c>
    </row>
    <row r="86" spans="1:6" ht="12.75">
      <c r="A86" s="469"/>
      <c r="B86" s="469"/>
      <c r="C86" s="47" t="s">
        <v>550</v>
      </c>
      <c r="D86" s="43" t="s">
        <v>241</v>
      </c>
      <c r="E86" s="43">
        <v>82</v>
      </c>
      <c r="F86" s="43">
        <v>0</v>
      </c>
    </row>
    <row r="87" spans="1:6" ht="12.75">
      <c r="A87" s="469"/>
      <c r="B87" s="469"/>
      <c r="C87" s="47" t="s">
        <v>551</v>
      </c>
      <c r="D87" s="43" t="s">
        <v>241</v>
      </c>
      <c r="E87" s="43">
        <v>83</v>
      </c>
      <c r="F87" s="43">
        <v>0</v>
      </c>
    </row>
    <row r="88" spans="1:6" ht="12.75">
      <c r="A88" s="469"/>
      <c r="B88" s="469"/>
      <c r="C88" s="47" t="s">
        <v>552</v>
      </c>
      <c r="D88" s="43" t="s">
        <v>241</v>
      </c>
      <c r="E88" s="43">
        <v>84</v>
      </c>
      <c r="F88" s="43">
        <v>0</v>
      </c>
    </row>
    <row r="89" spans="1:6" ht="12.75">
      <c r="A89" s="469"/>
      <c r="B89" s="469"/>
      <c r="C89" s="47" t="s">
        <v>553</v>
      </c>
      <c r="D89" s="43" t="s">
        <v>241</v>
      </c>
      <c r="E89" s="43">
        <v>85</v>
      </c>
      <c r="F89" s="43">
        <v>0</v>
      </c>
    </row>
    <row r="90" spans="1:6" ht="12.75">
      <c r="A90" s="469"/>
      <c r="B90" s="469"/>
      <c r="C90" s="47" t="s">
        <v>554</v>
      </c>
      <c r="D90" s="43" t="s">
        <v>241</v>
      </c>
      <c r="E90" s="43">
        <v>86</v>
      </c>
      <c r="F90" s="43">
        <v>0</v>
      </c>
    </row>
    <row r="91" spans="1:6" ht="12.75">
      <c r="A91" s="469"/>
      <c r="B91" s="469" t="s">
        <v>555</v>
      </c>
      <c r="C91" s="469"/>
      <c r="D91" s="43" t="s">
        <v>241</v>
      </c>
      <c r="E91" s="43">
        <v>87</v>
      </c>
      <c r="F91" s="43">
        <v>0</v>
      </c>
    </row>
    <row r="92" spans="1:6" ht="12.75">
      <c r="A92" s="469"/>
      <c r="B92" s="470" t="s">
        <v>556</v>
      </c>
      <c r="C92" s="470"/>
      <c r="D92" s="43" t="s">
        <v>256</v>
      </c>
      <c r="E92" s="43">
        <v>88</v>
      </c>
      <c r="F92" s="43" t="s">
        <v>258</v>
      </c>
    </row>
    <row r="93" spans="1:6" ht="12.75">
      <c r="A93" s="468" t="s">
        <v>557</v>
      </c>
      <c r="B93" s="468"/>
      <c r="C93" s="468"/>
      <c r="D93" s="43" t="s">
        <v>558</v>
      </c>
      <c r="E93" s="43">
        <v>89</v>
      </c>
      <c r="F93" s="43" t="s">
        <v>559</v>
      </c>
    </row>
    <row r="94" spans="1:6" ht="12.75">
      <c r="A94" s="468" t="s">
        <v>560</v>
      </c>
      <c r="B94" s="468"/>
      <c r="C94" s="468"/>
      <c r="D94" s="43" t="s">
        <v>256</v>
      </c>
      <c r="E94" s="43">
        <v>90</v>
      </c>
      <c r="F94" s="43" t="s">
        <v>258</v>
      </c>
    </row>
    <row r="95" spans="1:6" ht="12.75">
      <c r="A95" s="468" t="s">
        <v>561</v>
      </c>
      <c r="B95" s="468"/>
      <c r="C95" s="468"/>
      <c r="D95" s="43" t="s">
        <v>256</v>
      </c>
      <c r="E95" s="43">
        <v>91</v>
      </c>
      <c r="F95" s="43" t="s">
        <v>258</v>
      </c>
    </row>
    <row r="96" spans="1:6" ht="12.75">
      <c r="A96" s="468" t="s">
        <v>562</v>
      </c>
      <c r="B96" s="468"/>
      <c r="C96" s="468"/>
      <c r="D96" s="43" t="s">
        <v>256</v>
      </c>
      <c r="E96" s="43">
        <v>92</v>
      </c>
      <c r="F96" s="43" t="s">
        <v>258</v>
      </c>
    </row>
    <row r="97" spans="1:6" ht="13.5" thickBot="1">
      <c r="A97" s="49" t="s">
        <v>563</v>
      </c>
      <c r="B97" s="50"/>
      <c r="C97" s="50"/>
      <c r="D97" s="51"/>
      <c r="E97" s="51"/>
      <c r="F97" s="51"/>
    </row>
    <row r="98" spans="1:3" ht="12.75" customHeight="1">
      <c r="A98" s="466" t="s">
        <v>564</v>
      </c>
      <c r="B98" s="467"/>
      <c r="C98" s="52" t="s">
        <v>565</v>
      </c>
    </row>
    <row r="99" spans="1:3" ht="12.75">
      <c r="A99" s="462" t="s">
        <v>566</v>
      </c>
      <c r="B99" s="463"/>
      <c r="C99" s="53" t="s">
        <v>567</v>
      </c>
    </row>
    <row r="100" spans="1:3" ht="12.75">
      <c r="A100" s="462" t="s">
        <v>568</v>
      </c>
      <c r="B100" s="463"/>
      <c r="C100" s="53" t="s">
        <v>569</v>
      </c>
    </row>
    <row r="101" spans="1:3" ht="12.75">
      <c r="A101" s="462" t="s">
        <v>811</v>
      </c>
      <c r="B101" s="463"/>
      <c r="C101" s="53" t="s">
        <v>815</v>
      </c>
    </row>
    <row r="102" spans="1:3" ht="12.75">
      <c r="A102" s="462" t="s">
        <v>570</v>
      </c>
      <c r="B102" s="463"/>
      <c r="C102" s="54">
        <v>40225</v>
      </c>
    </row>
    <row r="103" spans="1:3" ht="13.5" thickBot="1">
      <c r="A103" s="464" t="s">
        <v>571</v>
      </c>
      <c r="B103" s="465"/>
      <c r="C103" s="55"/>
    </row>
    <row r="104" spans="1:3" ht="12.75" customHeight="1">
      <c r="A104" s="466" t="s">
        <v>564</v>
      </c>
      <c r="B104" s="467"/>
      <c r="C104" s="52" t="s">
        <v>186</v>
      </c>
    </row>
    <row r="105" spans="1:3" ht="12.75">
      <c r="A105" s="462" t="s">
        <v>566</v>
      </c>
      <c r="B105" s="463"/>
      <c r="C105" s="53" t="s">
        <v>567</v>
      </c>
    </row>
    <row r="106" spans="1:3" ht="12.75">
      <c r="A106" s="462" t="s">
        <v>568</v>
      </c>
      <c r="B106" s="463"/>
      <c r="C106" s="53" t="s">
        <v>572</v>
      </c>
    </row>
    <row r="107" spans="1:3" ht="12.75">
      <c r="A107" s="462" t="s">
        <v>811</v>
      </c>
      <c r="B107" s="463"/>
      <c r="C107" s="53" t="s">
        <v>170</v>
      </c>
    </row>
    <row r="108" spans="1:3" ht="12.75">
      <c r="A108" s="462" t="s">
        <v>570</v>
      </c>
      <c r="B108" s="463"/>
      <c r="C108" s="54">
        <v>40787</v>
      </c>
    </row>
    <row r="109" spans="1:3" ht="13.5" thickBot="1">
      <c r="A109" s="464" t="s">
        <v>571</v>
      </c>
      <c r="B109" s="465"/>
      <c r="C109" s="55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502" t="s">
        <v>172</v>
      </c>
      <c r="B1" s="459"/>
      <c r="C1" s="459"/>
      <c r="D1" s="459"/>
      <c r="E1" s="459"/>
      <c r="F1" s="459"/>
      <c r="G1" s="459"/>
      <c r="H1" s="459"/>
    </row>
    <row r="2" ht="13.5" thickBot="1"/>
    <row r="3" spans="1:7" ht="32.25" thickBot="1">
      <c r="A3" s="489" t="s">
        <v>573</v>
      </c>
      <c r="B3" s="489" t="s">
        <v>173</v>
      </c>
      <c r="C3" s="489" t="s">
        <v>174</v>
      </c>
      <c r="D3" s="28" t="s">
        <v>175</v>
      </c>
      <c r="E3" s="28" t="s">
        <v>176</v>
      </c>
      <c r="F3" s="491" t="s">
        <v>812</v>
      </c>
      <c r="G3" s="509" t="s">
        <v>810</v>
      </c>
    </row>
    <row r="4" spans="1:7" ht="16.5" thickBot="1">
      <c r="A4" s="490"/>
      <c r="B4" s="490"/>
      <c r="C4" s="490"/>
      <c r="D4" s="28"/>
      <c r="E4" s="28"/>
      <c r="F4" s="492"/>
      <c r="G4" s="510"/>
    </row>
    <row r="5" spans="1:6" ht="16.5" thickBot="1">
      <c r="A5" s="30">
        <v>1</v>
      </c>
      <c r="B5" s="493" t="s">
        <v>813</v>
      </c>
      <c r="C5" s="494"/>
      <c r="D5" s="494"/>
      <c r="E5" s="495"/>
      <c r="F5" s="31"/>
    </row>
    <row r="6" spans="1:7" ht="95.25" thickBot="1">
      <c r="A6" s="31"/>
      <c r="B6" s="31" t="s">
        <v>177</v>
      </c>
      <c r="C6" s="29" t="s">
        <v>178</v>
      </c>
      <c r="D6" s="29">
        <v>26.09</v>
      </c>
      <c r="E6" s="29">
        <v>29.97</v>
      </c>
      <c r="F6" s="31" t="s">
        <v>179</v>
      </c>
      <c r="G6" s="503" t="s">
        <v>814</v>
      </c>
    </row>
    <row r="7" spans="1:7" ht="48" thickBot="1">
      <c r="A7" s="31"/>
      <c r="B7" s="31" t="s">
        <v>180</v>
      </c>
      <c r="C7" s="29" t="s">
        <v>181</v>
      </c>
      <c r="D7" s="29">
        <v>5.183</v>
      </c>
      <c r="E7" s="29">
        <v>5.654</v>
      </c>
      <c r="F7" s="31" t="s">
        <v>182</v>
      </c>
      <c r="G7" s="504"/>
    </row>
    <row r="8" spans="1:6" ht="16.5" thickBot="1">
      <c r="A8" s="30">
        <v>2</v>
      </c>
      <c r="B8" s="493" t="s">
        <v>816</v>
      </c>
      <c r="C8" s="494"/>
      <c r="D8" s="494"/>
      <c r="E8" s="495"/>
      <c r="F8" s="31"/>
    </row>
    <row r="9" spans="1:7" ht="79.5" thickBot="1">
      <c r="A9" s="31"/>
      <c r="B9" s="31" t="s">
        <v>183</v>
      </c>
      <c r="C9" s="29" t="s">
        <v>178</v>
      </c>
      <c r="D9" s="29">
        <v>18.44</v>
      </c>
      <c r="E9" s="29">
        <v>21.18</v>
      </c>
      <c r="F9" s="31" t="s">
        <v>184</v>
      </c>
      <c r="G9" s="503" t="s">
        <v>814</v>
      </c>
    </row>
    <row r="10" spans="1:7" ht="48" thickBot="1">
      <c r="A10" s="31"/>
      <c r="B10" s="31" t="s">
        <v>185</v>
      </c>
      <c r="C10" s="29" t="s">
        <v>181</v>
      </c>
      <c r="D10" s="29">
        <v>9.029</v>
      </c>
      <c r="E10" s="29">
        <v>9.85</v>
      </c>
      <c r="F10" s="31" t="s">
        <v>182</v>
      </c>
      <c r="G10" s="504"/>
    </row>
    <row r="11" spans="1:6" ht="16.5" thickBot="1">
      <c r="A11" s="30">
        <v>3</v>
      </c>
      <c r="B11" s="493" t="s">
        <v>186</v>
      </c>
      <c r="C11" s="494"/>
      <c r="D11" s="494"/>
      <c r="E11" s="495"/>
      <c r="F11" s="31"/>
    </row>
    <row r="12" spans="1:7" ht="79.5" thickBot="1">
      <c r="A12" s="31"/>
      <c r="B12" s="31" t="s">
        <v>187</v>
      </c>
      <c r="C12" s="29" t="s">
        <v>188</v>
      </c>
      <c r="D12" s="29">
        <v>1530.46</v>
      </c>
      <c r="E12" s="29">
        <v>1681.5</v>
      </c>
      <c r="F12" s="35" t="s">
        <v>189</v>
      </c>
      <c r="G12" s="505" t="s">
        <v>169</v>
      </c>
    </row>
    <row r="13" spans="1:7" ht="48" thickBot="1">
      <c r="A13" s="31"/>
      <c r="B13" s="31" t="s">
        <v>192</v>
      </c>
      <c r="C13" s="29" t="s">
        <v>193</v>
      </c>
      <c r="D13" s="29">
        <v>0.03553</v>
      </c>
      <c r="E13" s="29">
        <v>0.03876</v>
      </c>
      <c r="F13" s="36"/>
      <c r="G13" s="506"/>
    </row>
    <row r="14" spans="1:7" ht="48" thickBot="1">
      <c r="A14" s="31"/>
      <c r="B14" s="31" t="s">
        <v>194</v>
      </c>
      <c r="C14" s="29" t="s">
        <v>193</v>
      </c>
      <c r="D14" s="29">
        <v>0.03113</v>
      </c>
      <c r="E14" s="29">
        <v>0.03396</v>
      </c>
      <c r="F14" s="36" t="s">
        <v>190</v>
      </c>
      <c r="G14" s="506"/>
    </row>
    <row r="15" spans="1:7" ht="48" thickBot="1">
      <c r="A15" s="31"/>
      <c r="B15" s="31" t="s">
        <v>195</v>
      </c>
      <c r="C15" s="29" t="s">
        <v>193</v>
      </c>
      <c r="D15" s="29">
        <v>0.02673</v>
      </c>
      <c r="E15" s="29">
        <v>0.02916</v>
      </c>
      <c r="F15" s="36"/>
      <c r="G15" s="506"/>
    </row>
    <row r="16" spans="1:7" ht="48" customHeight="1" thickBot="1">
      <c r="A16" s="31"/>
      <c r="B16" s="31" t="s">
        <v>196</v>
      </c>
      <c r="C16" s="29" t="s">
        <v>193</v>
      </c>
      <c r="D16" s="29">
        <v>0.02794</v>
      </c>
      <c r="E16" s="29">
        <v>0.03048</v>
      </c>
      <c r="F16" s="36" t="s">
        <v>182</v>
      </c>
      <c r="G16" s="507"/>
    </row>
    <row r="17" spans="1:7" ht="16.5" thickBot="1">
      <c r="A17" s="30" t="s">
        <v>197</v>
      </c>
      <c r="B17" s="493" t="s">
        <v>198</v>
      </c>
      <c r="C17" s="494"/>
      <c r="D17" s="494"/>
      <c r="E17" s="495"/>
      <c r="F17" s="36"/>
      <c r="G17" s="507"/>
    </row>
    <row r="18" spans="1:7" ht="48" thickBot="1">
      <c r="A18" s="31"/>
      <c r="B18" s="31" t="s">
        <v>199</v>
      </c>
      <c r="C18" s="29" t="s">
        <v>188</v>
      </c>
      <c r="D18" s="29">
        <v>1530.46</v>
      </c>
      <c r="E18" s="29">
        <v>1681.5</v>
      </c>
      <c r="F18" s="36" t="s">
        <v>191</v>
      </c>
      <c r="G18" s="507"/>
    </row>
    <row r="19" spans="1:7" ht="15.75">
      <c r="A19" s="496"/>
      <c r="B19" s="496" t="s">
        <v>200</v>
      </c>
      <c r="C19" s="33" t="s">
        <v>201</v>
      </c>
      <c r="D19" s="498" t="s">
        <v>203</v>
      </c>
      <c r="E19" s="498" t="s">
        <v>204</v>
      </c>
      <c r="F19" s="36"/>
      <c r="G19" s="507"/>
    </row>
    <row r="20" spans="1:7" ht="16.5" thickBot="1">
      <c r="A20" s="497"/>
      <c r="B20" s="497"/>
      <c r="C20" s="34" t="s">
        <v>202</v>
      </c>
      <c r="D20" s="499"/>
      <c r="E20" s="499"/>
      <c r="F20" s="37"/>
      <c r="G20" s="508"/>
    </row>
    <row r="21" spans="1:6" ht="16.5" thickBot="1">
      <c r="A21" s="30">
        <v>5</v>
      </c>
      <c r="B21" s="493" t="s">
        <v>205</v>
      </c>
      <c r="C21" s="494"/>
      <c r="D21" s="494"/>
      <c r="E21" s="495"/>
      <c r="F21" s="31"/>
    </row>
    <row r="22" spans="1:7" ht="63.75" thickBot="1">
      <c r="A22" s="31"/>
      <c r="B22" s="31" t="s">
        <v>206</v>
      </c>
      <c r="C22" s="29" t="s">
        <v>171</v>
      </c>
      <c r="D22" s="29">
        <v>2.8</v>
      </c>
      <c r="E22" s="29">
        <v>3.06</v>
      </c>
      <c r="F22" s="496" t="s">
        <v>207</v>
      </c>
      <c r="G22" s="511" t="s">
        <v>211</v>
      </c>
    </row>
    <row r="23" spans="1:7" ht="63.75" thickBot="1">
      <c r="A23" s="32"/>
      <c r="B23" s="32" t="s">
        <v>208</v>
      </c>
      <c r="C23" s="33" t="s">
        <v>171</v>
      </c>
      <c r="D23" s="33">
        <v>3.5</v>
      </c>
      <c r="E23" s="33">
        <v>3.83</v>
      </c>
      <c r="F23" s="513"/>
      <c r="G23" s="512"/>
    </row>
    <row r="24" spans="1:7" ht="12.75">
      <c r="A24" s="514" t="s">
        <v>209</v>
      </c>
      <c r="B24" s="514"/>
      <c r="C24" s="514"/>
      <c r="D24" s="514"/>
      <c r="E24" s="514"/>
      <c r="F24" s="514"/>
      <c r="G24" s="515"/>
    </row>
    <row r="25" spans="1:7" ht="12.75">
      <c r="A25" s="500" t="s">
        <v>210</v>
      </c>
      <c r="B25" s="501"/>
      <c r="C25" s="501"/>
      <c r="D25" s="501"/>
      <c r="E25" s="501"/>
      <c r="F25" s="501"/>
      <c r="G25" s="38"/>
    </row>
    <row r="26" ht="15.75">
      <c r="A26" s="5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78" t="s">
        <v>808</v>
      </c>
      <c r="C1" s="579"/>
      <c r="D1" s="579"/>
      <c r="E1" s="579"/>
    </row>
    <row r="2" spans="1:7" s="4" customFormat="1" ht="63">
      <c r="A2" s="1" t="s">
        <v>573</v>
      </c>
      <c r="B2" s="1" t="s">
        <v>574</v>
      </c>
      <c r="C2" s="1" t="s">
        <v>575</v>
      </c>
      <c r="D2" s="1" t="s">
        <v>576</v>
      </c>
      <c r="E2" s="2" t="s">
        <v>577</v>
      </c>
      <c r="F2" s="3" t="s">
        <v>578</v>
      </c>
      <c r="G2" s="3" t="s">
        <v>579</v>
      </c>
    </row>
    <row r="3" spans="1:7" ht="15.75">
      <c r="A3" s="516" t="s">
        <v>580</v>
      </c>
      <c r="B3" s="550"/>
      <c r="C3" s="550"/>
      <c r="D3" s="550"/>
      <c r="E3" s="550"/>
      <c r="F3" s="550"/>
      <c r="G3" s="551"/>
    </row>
    <row r="4" spans="1:7" ht="15.75">
      <c r="A4" s="552"/>
      <c r="B4" s="553"/>
      <c r="C4" s="553"/>
      <c r="D4" s="553"/>
      <c r="E4" s="553"/>
      <c r="F4" s="553"/>
      <c r="G4" s="554"/>
    </row>
    <row r="5" spans="1:7" ht="135">
      <c r="A5" s="6" t="s">
        <v>581</v>
      </c>
      <c r="B5" s="7" t="s">
        <v>582</v>
      </c>
      <c r="C5" s="8" t="s">
        <v>0</v>
      </c>
      <c r="D5" s="7" t="s">
        <v>1</v>
      </c>
      <c r="E5" s="9">
        <v>0.04</v>
      </c>
      <c r="F5" s="24">
        <v>40544</v>
      </c>
      <c r="G5" s="25" t="s">
        <v>809</v>
      </c>
    </row>
    <row r="6" spans="1:7" ht="90">
      <c r="A6" s="10" t="s">
        <v>2</v>
      </c>
      <c r="B6" s="11" t="s">
        <v>3</v>
      </c>
      <c r="C6" s="12" t="s">
        <v>4</v>
      </c>
      <c r="D6" s="11" t="s">
        <v>1</v>
      </c>
      <c r="E6" s="13">
        <v>0.013</v>
      </c>
      <c r="F6" s="24">
        <f>$F$5</f>
        <v>40544</v>
      </c>
      <c r="G6" s="25" t="s">
        <v>809</v>
      </c>
    </row>
    <row r="7" spans="1:7" ht="123.75">
      <c r="A7" s="10" t="s">
        <v>5</v>
      </c>
      <c r="B7" s="11" t="s">
        <v>6</v>
      </c>
      <c r="C7" s="14" t="s">
        <v>7</v>
      </c>
      <c r="D7" s="11" t="s">
        <v>1</v>
      </c>
      <c r="E7" s="13">
        <v>0.0759</v>
      </c>
      <c r="F7" s="24">
        <f aca="true" t="shared" si="0" ref="F7:F17">$F$5</f>
        <v>40544</v>
      </c>
      <c r="G7" s="25" t="s">
        <v>809</v>
      </c>
    </row>
    <row r="8" spans="1:7" ht="203.25" customHeight="1">
      <c r="A8" s="10" t="s">
        <v>8</v>
      </c>
      <c r="B8" s="11" t="s">
        <v>9</v>
      </c>
      <c r="C8" s="12" t="s">
        <v>10</v>
      </c>
      <c r="D8" s="11" t="s">
        <v>1</v>
      </c>
      <c r="E8" s="13">
        <v>0.0806</v>
      </c>
      <c r="F8" s="24">
        <f t="shared" si="0"/>
        <v>40544</v>
      </c>
      <c r="G8" s="25" t="s">
        <v>809</v>
      </c>
    </row>
    <row r="9" spans="1:7" ht="102.75" customHeight="1">
      <c r="A9" s="10" t="s">
        <v>11</v>
      </c>
      <c r="B9" s="11" t="s">
        <v>12</v>
      </c>
      <c r="C9" s="12" t="s">
        <v>606</v>
      </c>
      <c r="D9" s="11" t="s">
        <v>1</v>
      </c>
      <c r="E9" s="13">
        <v>0.0569</v>
      </c>
      <c r="F9" s="24">
        <f t="shared" si="0"/>
        <v>40544</v>
      </c>
      <c r="G9" s="25" t="s">
        <v>809</v>
      </c>
    </row>
    <row r="10" spans="1:7" ht="146.25">
      <c r="A10" s="580" t="s">
        <v>607</v>
      </c>
      <c r="B10" s="560" t="s">
        <v>608</v>
      </c>
      <c r="C10" s="12" t="s">
        <v>609</v>
      </c>
      <c r="D10" s="11" t="s">
        <v>1</v>
      </c>
      <c r="E10" s="547">
        <v>0.1185</v>
      </c>
      <c r="F10" s="24">
        <f t="shared" si="0"/>
        <v>40544</v>
      </c>
      <c r="G10" s="25" t="s">
        <v>809</v>
      </c>
    </row>
    <row r="11" spans="1:7" ht="153" customHeight="1">
      <c r="A11" s="581"/>
      <c r="B11" s="561"/>
      <c r="C11" s="12" t="s">
        <v>610</v>
      </c>
      <c r="D11" s="11" t="s">
        <v>611</v>
      </c>
      <c r="E11" s="549"/>
      <c r="F11" s="24">
        <f t="shared" si="0"/>
        <v>40544</v>
      </c>
      <c r="G11" s="25" t="s">
        <v>809</v>
      </c>
    </row>
    <row r="12" spans="1:7" ht="192.75" customHeight="1">
      <c r="A12" s="10" t="s">
        <v>612</v>
      </c>
      <c r="B12" s="11" t="s">
        <v>613</v>
      </c>
      <c r="C12" s="12" t="s">
        <v>37</v>
      </c>
      <c r="D12" s="11" t="s">
        <v>1</v>
      </c>
      <c r="E12" s="13">
        <v>0.0711</v>
      </c>
      <c r="F12" s="24">
        <f t="shared" si="0"/>
        <v>40544</v>
      </c>
      <c r="G12" s="25" t="s">
        <v>809</v>
      </c>
    </row>
    <row r="13" spans="1:7" ht="146.25">
      <c r="A13" s="10" t="s">
        <v>38</v>
      </c>
      <c r="B13" s="11" t="s">
        <v>39</v>
      </c>
      <c r="C13" s="12" t="s">
        <v>40</v>
      </c>
      <c r="D13" s="11" t="s">
        <v>1</v>
      </c>
      <c r="E13" s="13">
        <v>0.0948</v>
      </c>
      <c r="F13" s="24">
        <f t="shared" si="0"/>
        <v>40544</v>
      </c>
      <c r="G13" s="25" t="s">
        <v>809</v>
      </c>
    </row>
    <row r="14" spans="1:7" ht="56.25">
      <c r="A14" s="10" t="s">
        <v>41</v>
      </c>
      <c r="B14" s="11" t="s">
        <v>42</v>
      </c>
      <c r="C14" s="12" t="s">
        <v>43</v>
      </c>
      <c r="D14" s="11" t="s">
        <v>1</v>
      </c>
      <c r="E14" s="13">
        <v>0.0569</v>
      </c>
      <c r="F14" s="24">
        <f t="shared" si="0"/>
        <v>40544</v>
      </c>
      <c r="G14" s="25" t="s">
        <v>809</v>
      </c>
    </row>
    <row r="15" spans="1:7" ht="47.25">
      <c r="A15" s="10" t="s">
        <v>44</v>
      </c>
      <c r="B15" s="11" t="s">
        <v>45</v>
      </c>
      <c r="C15" s="12" t="s">
        <v>46</v>
      </c>
      <c r="D15" s="11" t="s">
        <v>1</v>
      </c>
      <c r="E15" s="13">
        <v>0.0427</v>
      </c>
      <c r="F15" s="24">
        <f t="shared" si="0"/>
        <v>40544</v>
      </c>
      <c r="G15" s="25" t="s">
        <v>809</v>
      </c>
    </row>
    <row r="16" spans="1:7" ht="47.25">
      <c r="A16" s="10" t="s">
        <v>47</v>
      </c>
      <c r="B16" s="11" t="s">
        <v>48</v>
      </c>
      <c r="C16" s="12" t="s">
        <v>49</v>
      </c>
      <c r="D16" s="11" t="s">
        <v>1</v>
      </c>
      <c r="E16" s="13">
        <v>0.0522</v>
      </c>
      <c r="F16" s="24">
        <f t="shared" si="0"/>
        <v>40544</v>
      </c>
      <c r="G16" s="25" t="s">
        <v>809</v>
      </c>
    </row>
    <row r="17" spans="1:7" ht="63">
      <c r="A17" s="10" t="s">
        <v>50</v>
      </c>
      <c r="B17" s="11" t="s">
        <v>51</v>
      </c>
      <c r="C17" s="12" t="s">
        <v>52</v>
      </c>
      <c r="D17" s="11" t="s">
        <v>1</v>
      </c>
      <c r="E17" s="13">
        <v>0.0373</v>
      </c>
      <c r="F17" s="24">
        <f t="shared" si="0"/>
        <v>40544</v>
      </c>
      <c r="G17" s="25" t="s">
        <v>809</v>
      </c>
    </row>
    <row r="18" spans="1:7" ht="15.75">
      <c r="A18" s="516" t="s">
        <v>53</v>
      </c>
      <c r="B18" s="550"/>
      <c r="C18" s="550"/>
      <c r="D18" s="550"/>
      <c r="E18" s="550"/>
      <c r="F18" s="550"/>
      <c r="G18" s="551"/>
    </row>
    <row r="19" spans="1:7" ht="15.75">
      <c r="A19" s="552"/>
      <c r="B19" s="553"/>
      <c r="C19" s="553"/>
      <c r="D19" s="553"/>
      <c r="E19" s="553"/>
      <c r="F19" s="553"/>
      <c r="G19" s="554"/>
    </row>
    <row r="20" spans="1:7" ht="157.5">
      <c r="A20" s="10" t="s">
        <v>54</v>
      </c>
      <c r="B20" s="11" t="s">
        <v>55</v>
      </c>
      <c r="C20" s="12" t="s">
        <v>635</v>
      </c>
      <c r="D20" s="11" t="s">
        <v>1</v>
      </c>
      <c r="E20" s="13">
        <v>0.102</v>
      </c>
      <c r="F20" s="24">
        <f>$F$5</f>
        <v>40544</v>
      </c>
      <c r="G20" s="25" t="s">
        <v>809</v>
      </c>
    </row>
    <row r="21" spans="1:7" ht="33.75">
      <c r="A21" s="558" t="s">
        <v>636</v>
      </c>
      <c r="B21" s="560" t="s">
        <v>637</v>
      </c>
      <c r="C21" s="12" t="s">
        <v>638</v>
      </c>
      <c r="D21" s="11" t="s">
        <v>639</v>
      </c>
      <c r="E21" s="547">
        <v>3.68</v>
      </c>
      <c r="F21" s="573">
        <f>$F$5</f>
        <v>40544</v>
      </c>
      <c r="G21" s="576" t="s">
        <v>809</v>
      </c>
    </row>
    <row r="22" spans="1:7" ht="33.75">
      <c r="A22" s="568"/>
      <c r="B22" s="563"/>
      <c r="C22" s="12" t="s">
        <v>640</v>
      </c>
      <c r="D22" s="15" t="s">
        <v>641</v>
      </c>
      <c r="E22" s="548"/>
      <c r="F22" s="574"/>
      <c r="G22" s="487"/>
    </row>
    <row r="23" spans="1:7" ht="31.5">
      <c r="A23" s="568"/>
      <c r="B23" s="563"/>
      <c r="C23" s="12" t="s">
        <v>642</v>
      </c>
      <c r="D23" s="11" t="s">
        <v>643</v>
      </c>
      <c r="E23" s="548"/>
      <c r="F23" s="574"/>
      <c r="G23" s="487"/>
    </row>
    <row r="24" spans="1:7" ht="31.5">
      <c r="A24" s="568"/>
      <c r="B24" s="563"/>
      <c r="C24" s="12" t="s">
        <v>644</v>
      </c>
      <c r="D24" s="11" t="s">
        <v>643</v>
      </c>
      <c r="E24" s="548"/>
      <c r="F24" s="574"/>
      <c r="G24" s="487"/>
    </row>
    <row r="25" spans="1:7" ht="45">
      <c r="A25" s="559"/>
      <c r="B25" s="561"/>
      <c r="C25" s="12" t="s">
        <v>645</v>
      </c>
      <c r="D25" s="11" t="s">
        <v>643</v>
      </c>
      <c r="E25" s="548"/>
      <c r="F25" s="574"/>
      <c r="G25" s="487"/>
    </row>
    <row r="26" spans="1:7" ht="56.25">
      <c r="A26" s="558" t="s">
        <v>646</v>
      </c>
      <c r="B26" s="560" t="s">
        <v>647</v>
      </c>
      <c r="C26" s="12" t="s">
        <v>687</v>
      </c>
      <c r="D26" s="11" t="s">
        <v>641</v>
      </c>
      <c r="E26" s="548"/>
      <c r="F26" s="574"/>
      <c r="G26" s="487"/>
    </row>
    <row r="27" spans="1:7" ht="33.75">
      <c r="A27" s="568"/>
      <c r="B27" s="563"/>
      <c r="C27" s="12" t="s">
        <v>688</v>
      </c>
      <c r="D27" s="15" t="s">
        <v>689</v>
      </c>
      <c r="E27" s="548"/>
      <c r="F27" s="574"/>
      <c r="G27" s="487"/>
    </row>
    <row r="28" spans="1:7" ht="31.5">
      <c r="A28" s="568"/>
      <c r="B28" s="563"/>
      <c r="C28" s="12" t="s">
        <v>690</v>
      </c>
      <c r="D28" s="11" t="s">
        <v>689</v>
      </c>
      <c r="E28" s="548"/>
      <c r="F28" s="574"/>
      <c r="G28" s="487"/>
    </row>
    <row r="29" spans="1:7" ht="33.75">
      <c r="A29" s="568"/>
      <c r="B29" s="563"/>
      <c r="C29" s="12" t="s">
        <v>691</v>
      </c>
      <c r="D29" s="11" t="s">
        <v>641</v>
      </c>
      <c r="E29" s="548"/>
      <c r="F29" s="574"/>
      <c r="G29" s="487"/>
    </row>
    <row r="30" spans="1:7" ht="47.25">
      <c r="A30" s="568"/>
      <c r="B30" s="563"/>
      <c r="C30" s="12" t="s">
        <v>692</v>
      </c>
      <c r="D30" s="11" t="s">
        <v>611</v>
      </c>
      <c r="E30" s="548"/>
      <c r="F30" s="574"/>
      <c r="G30" s="487"/>
    </row>
    <row r="31" spans="1:7" ht="31.5">
      <c r="A31" s="568"/>
      <c r="B31" s="563"/>
      <c r="C31" s="12" t="s">
        <v>693</v>
      </c>
      <c r="D31" s="11" t="s">
        <v>643</v>
      </c>
      <c r="E31" s="548"/>
      <c r="F31" s="574"/>
      <c r="G31" s="487"/>
    </row>
    <row r="32" spans="1:7" ht="31.5">
      <c r="A32" s="568"/>
      <c r="B32" s="563"/>
      <c r="C32" s="12" t="s">
        <v>694</v>
      </c>
      <c r="D32" s="11" t="s">
        <v>643</v>
      </c>
      <c r="E32" s="548"/>
      <c r="F32" s="574"/>
      <c r="G32" s="487"/>
    </row>
    <row r="33" spans="1:7" ht="31.5">
      <c r="A33" s="559"/>
      <c r="B33" s="561"/>
      <c r="C33" s="12" t="s">
        <v>695</v>
      </c>
      <c r="D33" s="11" t="s">
        <v>643</v>
      </c>
      <c r="E33" s="549"/>
      <c r="F33" s="575"/>
      <c r="G33" s="577"/>
    </row>
    <row r="34" spans="1:7" ht="33.75">
      <c r="A34" s="558" t="s">
        <v>696</v>
      </c>
      <c r="B34" s="539" t="s">
        <v>697</v>
      </c>
      <c r="C34" s="12" t="s">
        <v>698</v>
      </c>
      <c r="D34" s="11" t="s">
        <v>699</v>
      </c>
      <c r="E34" s="547">
        <v>0.1237</v>
      </c>
      <c r="F34" s="524">
        <f>$F$5</f>
        <v>40544</v>
      </c>
      <c r="G34" s="530" t="s">
        <v>809</v>
      </c>
    </row>
    <row r="35" spans="1:7" ht="31.5">
      <c r="A35" s="568"/>
      <c r="B35" s="540"/>
      <c r="C35" s="12" t="s">
        <v>700</v>
      </c>
      <c r="D35" s="11" t="s">
        <v>1</v>
      </c>
      <c r="E35" s="548"/>
      <c r="F35" s="544"/>
      <c r="G35" s="545"/>
    </row>
    <row r="36" spans="1:7" ht="67.5">
      <c r="A36" s="568"/>
      <c r="B36" s="540"/>
      <c r="C36" s="12" t="s">
        <v>701</v>
      </c>
      <c r="D36" s="11" t="s">
        <v>1</v>
      </c>
      <c r="E36" s="548"/>
      <c r="F36" s="544"/>
      <c r="G36" s="545"/>
    </row>
    <row r="37" spans="1:7" ht="31.5">
      <c r="A37" s="559"/>
      <c r="B37" s="541"/>
      <c r="C37" s="12" t="s">
        <v>702</v>
      </c>
      <c r="D37" s="11" t="s">
        <v>1</v>
      </c>
      <c r="E37" s="549"/>
      <c r="F37" s="542"/>
      <c r="G37" s="546"/>
    </row>
    <row r="38" spans="1:7" ht="31.5">
      <c r="A38" s="558" t="s">
        <v>703</v>
      </c>
      <c r="B38" s="539" t="s">
        <v>704</v>
      </c>
      <c r="C38" s="12" t="s">
        <v>705</v>
      </c>
      <c r="D38" s="11" t="s">
        <v>699</v>
      </c>
      <c r="E38" s="547">
        <v>0.4</v>
      </c>
      <c r="F38" s="524">
        <f>$F$5</f>
        <v>40544</v>
      </c>
      <c r="G38" s="527" t="s">
        <v>809</v>
      </c>
    </row>
    <row r="39" spans="1:7" ht="31.5">
      <c r="A39" s="559"/>
      <c r="B39" s="541"/>
      <c r="C39" s="12" t="s">
        <v>706</v>
      </c>
      <c r="D39" s="11" t="s">
        <v>699</v>
      </c>
      <c r="E39" s="549"/>
      <c r="F39" s="542"/>
      <c r="G39" s="572"/>
    </row>
    <row r="40" spans="1:7" ht="15.75">
      <c r="A40" s="516" t="s">
        <v>707</v>
      </c>
      <c r="B40" s="550"/>
      <c r="C40" s="550"/>
      <c r="D40" s="550"/>
      <c r="E40" s="550"/>
      <c r="F40" s="550"/>
      <c r="G40" s="551"/>
    </row>
    <row r="41" spans="1:7" ht="15.75">
      <c r="A41" s="552"/>
      <c r="B41" s="553"/>
      <c r="C41" s="553"/>
      <c r="D41" s="553"/>
      <c r="E41" s="553"/>
      <c r="F41" s="553"/>
      <c r="G41" s="554"/>
    </row>
    <row r="42" spans="1:7" ht="31.5">
      <c r="A42" s="558" t="s">
        <v>708</v>
      </c>
      <c r="B42" s="539" t="s">
        <v>709</v>
      </c>
      <c r="C42" s="12" t="s">
        <v>710</v>
      </c>
      <c r="D42" s="11" t="s">
        <v>641</v>
      </c>
      <c r="E42" s="547">
        <v>1</v>
      </c>
      <c r="F42" s="524">
        <f>$F$5</f>
        <v>40544</v>
      </c>
      <c r="G42" s="530" t="str">
        <f>$G$5</f>
        <v>Общее собрание собственников МКД</v>
      </c>
    </row>
    <row r="43" spans="1:7" ht="31.5">
      <c r="A43" s="568"/>
      <c r="B43" s="540"/>
      <c r="C43" s="12" t="s">
        <v>711</v>
      </c>
      <c r="D43" s="11" t="s">
        <v>639</v>
      </c>
      <c r="E43" s="570"/>
      <c r="F43" s="525"/>
      <c r="G43" s="531"/>
    </row>
    <row r="44" spans="1:7" ht="33.75">
      <c r="A44" s="568"/>
      <c r="B44" s="540"/>
      <c r="C44" s="12" t="s">
        <v>712</v>
      </c>
      <c r="D44" s="11" t="s">
        <v>643</v>
      </c>
      <c r="E44" s="570"/>
      <c r="F44" s="525"/>
      <c r="G44" s="531"/>
    </row>
    <row r="45" spans="1:7" ht="15.75">
      <c r="A45" s="568"/>
      <c r="B45" s="540"/>
      <c r="C45" s="566" t="s">
        <v>713</v>
      </c>
      <c r="D45" s="539" t="s">
        <v>643</v>
      </c>
      <c r="E45" s="570"/>
      <c r="F45" s="525"/>
      <c r="G45" s="531"/>
    </row>
    <row r="46" spans="1:7" ht="15.75">
      <c r="A46" s="568"/>
      <c r="B46" s="540"/>
      <c r="C46" s="567"/>
      <c r="D46" s="541"/>
      <c r="E46" s="571"/>
      <c r="F46" s="526"/>
      <c r="G46" s="532"/>
    </row>
    <row r="47" spans="1:7" ht="15.75">
      <c r="A47" s="568"/>
      <c r="B47" s="540"/>
      <c r="C47" s="566" t="s">
        <v>714</v>
      </c>
      <c r="D47" s="539" t="s">
        <v>715</v>
      </c>
      <c r="E47" s="547">
        <v>0.04</v>
      </c>
      <c r="F47" s="524">
        <f>$F$5</f>
        <v>40544</v>
      </c>
      <c r="G47" s="527" t="str">
        <f>$G$5</f>
        <v>Общее собрание собственников МКД</v>
      </c>
    </row>
    <row r="48" spans="1:7" ht="15.75">
      <c r="A48" s="568"/>
      <c r="B48" s="540"/>
      <c r="C48" s="567"/>
      <c r="D48" s="541"/>
      <c r="E48" s="570"/>
      <c r="F48" s="525"/>
      <c r="G48" s="528"/>
    </row>
    <row r="49" spans="1:7" ht="15.75">
      <c r="A49" s="568"/>
      <c r="B49" s="540"/>
      <c r="C49" s="566" t="s">
        <v>716</v>
      </c>
      <c r="D49" s="539" t="s">
        <v>717</v>
      </c>
      <c r="E49" s="570"/>
      <c r="F49" s="525"/>
      <c r="G49" s="528"/>
    </row>
    <row r="50" spans="1:7" ht="15.75">
      <c r="A50" s="559"/>
      <c r="B50" s="541"/>
      <c r="C50" s="567"/>
      <c r="D50" s="541"/>
      <c r="E50" s="571"/>
      <c r="F50" s="526"/>
      <c r="G50" s="529"/>
    </row>
    <row r="51" spans="1:7" ht="15.75">
      <c r="A51" s="558" t="s">
        <v>718</v>
      </c>
      <c r="B51" s="539" t="s">
        <v>719</v>
      </c>
      <c r="C51" s="566" t="s">
        <v>720</v>
      </c>
      <c r="D51" s="560" t="s">
        <v>611</v>
      </c>
      <c r="E51" s="547">
        <v>3.77</v>
      </c>
      <c r="F51" s="524">
        <f>$F$5</f>
        <v>40544</v>
      </c>
      <c r="G51" s="530" t="str">
        <f>$G$5</f>
        <v>Общее собрание собственников МКД</v>
      </c>
    </row>
    <row r="52" spans="1:7" ht="15.75">
      <c r="A52" s="568"/>
      <c r="B52" s="540"/>
      <c r="C52" s="569"/>
      <c r="D52" s="563"/>
      <c r="E52" s="548"/>
      <c r="F52" s="525"/>
      <c r="G52" s="531"/>
    </row>
    <row r="53" spans="1:7" ht="15.75">
      <c r="A53" s="568"/>
      <c r="B53" s="540"/>
      <c r="C53" s="567"/>
      <c r="D53" s="561"/>
      <c r="E53" s="548"/>
      <c r="F53" s="525"/>
      <c r="G53" s="531"/>
    </row>
    <row r="54" spans="1:7" ht="47.25">
      <c r="A54" s="568"/>
      <c r="B54" s="540"/>
      <c r="C54" s="12" t="s">
        <v>721</v>
      </c>
      <c r="D54" s="11" t="s">
        <v>611</v>
      </c>
      <c r="E54" s="548"/>
      <c r="F54" s="525"/>
      <c r="G54" s="531"/>
    </row>
    <row r="55" spans="1:7" ht="15.75">
      <c r="A55" s="568"/>
      <c r="B55" s="540"/>
      <c r="C55" s="566" t="s">
        <v>722</v>
      </c>
      <c r="D55" s="539" t="s">
        <v>723</v>
      </c>
      <c r="E55" s="548"/>
      <c r="F55" s="525"/>
      <c r="G55" s="531"/>
    </row>
    <row r="56" spans="1:7" ht="15.75">
      <c r="A56" s="568"/>
      <c r="B56" s="540"/>
      <c r="C56" s="567"/>
      <c r="D56" s="541"/>
      <c r="E56" s="548"/>
      <c r="F56" s="525"/>
      <c r="G56" s="531"/>
    </row>
    <row r="57" spans="1:7" ht="15.75">
      <c r="A57" s="568"/>
      <c r="B57" s="540"/>
      <c r="C57" s="566" t="s">
        <v>724</v>
      </c>
      <c r="D57" s="539" t="s">
        <v>723</v>
      </c>
      <c r="E57" s="548"/>
      <c r="F57" s="525"/>
      <c r="G57" s="531"/>
    </row>
    <row r="58" spans="1:7" ht="15.75">
      <c r="A58" s="559"/>
      <c r="B58" s="541"/>
      <c r="C58" s="567"/>
      <c r="D58" s="541"/>
      <c r="E58" s="548"/>
      <c r="F58" s="525"/>
      <c r="G58" s="531"/>
    </row>
    <row r="59" spans="1:7" ht="15.75">
      <c r="A59" s="539" t="s">
        <v>725</v>
      </c>
      <c r="B59" s="560" t="s">
        <v>719</v>
      </c>
      <c r="C59" s="566" t="s">
        <v>726</v>
      </c>
      <c r="D59" s="539" t="s">
        <v>727</v>
      </c>
      <c r="E59" s="548"/>
      <c r="F59" s="525"/>
      <c r="G59" s="531"/>
    </row>
    <row r="60" spans="1:7" ht="15.75">
      <c r="A60" s="540"/>
      <c r="B60" s="563"/>
      <c r="C60" s="567"/>
      <c r="D60" s="541"/>
      <c r="E60" s="548"/>
      <c r="F60" s="525"/>
      <c r="G60" s="531"/>
    </row>
    <row r="61" spans="1:7" ht="15.75">
      <c r="A61" s="540"/>
      <c r="B61" s="563"/>
      <c r="C61" s="566" t="s">
        <v>728</v>
      </c>
      <c r="D61" s="539" t="s">
        <v>723</v>
      </c>
      <c r="E61" s="548"/>
      <c r="F61" s="525"/>
      <c r="G61" s="531"/>
    </row>
    <row r="62" spans="1:7" ht="15.75">
      <c r="A62" s="540"/>
      <c r="B62" s="563"/>
      <c r="C62" s="567"/>
      <c r="D62" s="541"/>
      <c r="E62" s="548"/>
      <c r="F62" s="525"/>
      <c r="G62" s="531"/>
    </row>
    <row r="63" spans="1:7" ht="15.75">
      <c r="A63" s="540"/>
      <c r="B63" s="563"/>
      <c r="C63" s="566" t="s">
        <v>729</v>
      </c>
      <c r="D63" s="539" t="s">
        <v>730</v>
      </c>
      <c r="E63" s="548"/>
      <c r="F63" s="525"/>
      <c r="G63" s="531"/>
    </row>
    <row r="64" spans="1:7" ht="15.75">
      <c r="A64" s="540"/>
      <c r="B64" s="563"/>
      <c r="C64" s="567"/>
      <c r="D64" s="541"/>
      <c r="E64" s="548"/>
      <c r="F64" s="525"/>
      <c r="G64" s="531"/>
    </row>
    <row r="65" spans="1:7" ht="15.75" customHeight="1">
      <c r="A65" s="540"/>
      <c r="B65" s="563"/>
      <c r="C65" s="566" t="s">
        <v>724</v>
      </c>
      <c r="D65" s="539" t="s">
        <v>731</v>
      </c>
      <c r="E65" s="548"/>
      <c r="F65" s="525"/>
      <c r="G65" s="531"/>
    </row>
    <row r="66" spans="1:7" ht="15.75">
      <c r="A66" s="541"/>
      <c r="B66" s="561"/>
      <c r="C66" s="567"/>
      <c r="D66" s="541"/>
      <c r="E66" s="549"/>
      <c r="F66" s="526"/>
      <c r="G66" s="532"/>
    </row>
    <row r="67" spans="1:7" ht="31.5">
      <c r="A67" s="539" t="s">
        <v>732</v>
      </c>
      <c r="B67" s="533" t="s">
        <v>733</v>
      </c>
      <c r="C67" s="12" t="s">
        <v>734</v>
      </c>
      <c r="D67" s="11" t="s">
        <v>735</v>
      </c>
      <c r="E67" s="547">
        <v>2.42</v>
      </c>
      <c r="F67" s="524">
        <f>$F$5</f>
        <v>40544</v>
      </c>
      <c r="G67" s="533" t="str">
        <f>$G$5</f>
        <v>Общее собрание собственников МКД</v>
      </c>
    </row>
    <row r="68" spans="1:7" ht="31.5">
      <c r="A68" s="540"/>
      <c r="B68" s="534"/>
      <c r="C68" s="12" t="s">
        <v>736</v>
      </c>
      <c r="D68" s="11" t="s">
        <v>641</v>
      </c>
      <c r="E68" s="548"/>
      <c r="F68" s="525"/>
      <c r="G68" s="534"/>
    </row>
    <row r="69" spans="1:7" ht="31.5">
      <c r="A69" s="541"/>
      <c r="B69" s="535"/>
      <c r="C69" s="12" t="s">
        <v>737</v>
      </c>
      <c r="D69" s="11" t="s">
        <v>735</v>
      </c>
      <c r="E69" s="549"/>
      <c r="F69" s="526"/>
      <c r="G69" s="535"/>
    </row>
    <row r="70" spans="1:7" ht="78.75">
      <c r="A70" s="10" t="s">
        <v>738</v>
      </c>
      <c r="B70" s="11" t="s">
        <v>739</v>
      </c>
      <c r="C70" s="12" t="s">
        <v>740</v>
      </c>
      <c r="D70" s="11" t="s">
        <v>741</v>
      </c>
      <c r="E70" s="13">
        <v>0.83</v>
      </c>
      <c r="F70" s="24">
        <f>$F$5</f>
        <v>40544</v>
      </c>
      <c r="G70" s="25" t="s">
        <v>809</v>
      </c>
    </row>
    <row r="71" spans="1:7" ht="63">
      <c r="A71" s="10" t="s">
        <v>742</v>
      </c>
      <c r="B71" s="11" t="s">
        <v>743</v>
      </c>
      <c r="C71" s="12" t="s">
        <v>744</v>
      </c>
      <c r="D71" s="11" t="s">
        <v>741</v>
      </c>
      <c r="E71" s="13">
        <v>0.01</v>
      </c>
      <c r="F71" s="24">
        <f>$F$5</f>
        <v>40544</v>
      </c>
      <c r="G71" s="25" t="s">
        <v>809</v>
      </c>
    </row>
    <row r="72" spans="1:7" ht="15.75">
      <c r="A72" s="516" t="s">
        <v>745</v>
      </c>
      <c r="B72" s="550"/>
      <c r="C72" s="550"/>
      <c r="D72" s="550"/>
      <c r="E72" s="550"/>
      <c r="F72" s="550"/>
      <c r="G72" s="551"/>
    </row>
    <row r="73" spans="1:7" ht="15.75">
      <c r="A73" s="552"/>
      <c r="B73" s="553"/>
      <c r="C73" s="553"/>
      <c r="D73" s="553"/>
      <c r="E73" s="553"/>
      <c r="F73" s="553"/>
      <c r="G73" s="554"/>
    </row>
    <row r="74" spans="1:7" ht="47.25">
      <c r="A74" s="558" t="s">
        <v>746</v>
      </c>
      <c r="B74" s="560" t="s">
        <v>747</v>
      </c>
      <c r="C74" s="12" t="s">
        <v>748</v>
      </c>
      <c r="D74" s="555" t="s">
        <v>749</v>
      </c>
      <c r="E74" s="13">
        <v>0.176</v>
      </c>
      <c r="F74" s="23">
        <f aca="true" t="shared" si="1" ref="F74:F80">$F$5</f>
        <v>40544</v>
      </c>
      <c r="G74" s="25" t="s">
        <v>809</v>
      </c>
    </row>
    <row r="75" spans="1:7" ht="56.25">
      <c r="A75" s="559"/>
      <c r="B75" s="561"/>
      <c r="C75" s="12" t="s">
        <v>750</v>
      </c>
      <c r="D75" s="564"/>
      <c r="E75" s="13">
        <v>0.338</v>
      </c>
      <c r="F75" s="23">
        <f t="shared" si="1"/>
        <v>40544</v>
      </c>
      <c r="G75" s="25" t="s">
        <v>809</v>
      </c>
    </row>
    <row r="76" spans="1:7" ht="68.25" customHeight="1">
      <c r="A76" s="558" t="s">
        <v>751</v>
      </c>
      <c r="B76" s="560" t="s">
        <v>752</v>
      </c>
      <c r="C76" s="12" t="s">
        <v>753</v>
      </c>
      <c r="D76" s="564"/>
      <c r="E76" s="13">
        <v>0.111</v>
      </c>
      <c r="F76" s="23">
        <f t="shared" si="1"/>
        <v>40544</v>
      </c>
      <c r="G76" s="25" t="s">
        <v>809</v>
      </c>
    </row>
    <row r="77" spans="1:7" ht="47.25">
      <c r="A77" s="559"/>
      <c r="B77" s="561"/>
      <c r="C77" s="12" t="s">
        <v>754</v>
      </c>
      <c r="D77" s="564"/>
      <c r="E77" s="13">
        <v>0.144</v>
      </c>
      <c r="F77" s="23">
        <f t="shared" si="1"/>
        <v>40544</v>
      </c>
      <c r="G77" s="25" t="s">
        <v>809</v>
      </c>
    </row>
    <row r="78" spans="1:7" ht="47.25">
      <c r="A78" s="558" t="s">
        <v>755</v>
      </c>
      <c r="B78" s="560" t="s">
        <v>756</v>
      </c>
      <c r="C78" s="12" t="s">
        <v>757</v>
      </c>
      <c r="D78" s="564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59"/>
      <c r="B79" s="561"/>
      <c r="C79" s="12" t="s">
        <v>758</v>
      </c>
      <c r="D79" s="564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759</v>
      </c>
      <c r="B80" s="16" t="s">
        <v>760</v>
      </c>
      <c r="C80" s="12" t="s">
        <v>761</v>
      </c>
      <c r="D80" s="565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16" t="s">
        <v>807</v>
      </c>
      <c r="B81" s="550"/>
      <c r="C81" s="550"/>
      <c r="D81" s="550"/>
      <c r="E81" s="550"/>
      <c r="F81" s="550"/>
      <c r="G81" s="551"/>
    </row>
    <row r="82" spans="1:7" ht="15.75">
      <c r="A82" s="552"/>
      <c r="B82" s="553"/>
      <c r="C82" s="553"/>
      <c r="D82" s="553"/>
      <c r="E82" s="553"/>
      <c r="F82" s="553"/>
      <c r="G82" s="554"/>
    </row>
    <row r="83" spans="1:7" ht="22.5" customHeight="1">
      <c r="A83" s="10" t="s">
        <v>762</v>
      </c>
      <c r="B83" s="11" t="s">
        <v>582</v>
      </c>
      <c r="C83" s="12" t="s">
        <v>763</v>
      </c>
      <c r="D83" s="555" t="s">
        <v>611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764</v>
      </c>
      <c r="B84" s="11" t="s">
        <v>3</v>
      </c>
      <c r="C84" s="12" t="s">
        <v>765</v>
      </c>
      <c r="D84" s="556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766</v>
      </c>
      <c r="B85" s="11" t="s">
        <v>6</v>
      </c>
      <c r="C85" s="12" t="s">
        <v>767</v>
      </c>
      <c r="D85" s="556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768</v>
      </c>
      <c r="B86" s="11" t="s">
        <v>9</v>
      </c>
      <c r="C86" s="12" t="s">
        <v>769</v>
      </c>
      <c r="D86" s="556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770</v>
      </c>
      <c r="B87" s="11" t="s">
        <v>771</v>
      </c>
      <c r="C87" s="12" t="s">
        <v>769</v>
      </c>
      <c r="D87" s="556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772</v>
      </c>
      <c r="B88" s="11" t="s">
        <v>773</v>
      </c>
      <c r="C88" s="12" t="s">
        <v>774</v>
      </c>
      <c r="D88" s="556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775</v>
      </c>
      <c r="B89" s="11" t="s">
        <v>613</v>
      </c>
      <c r="C89" s="12" t="s">
        <v>776</v>
      </c>
      <c r="D89" s="556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777</v>
      </c>
      <c r="B90" s="11" t="s">
        <v>39</v>
      </c>
      <c r="C90" s="12" t="s">
        <v>778</v>
      </c>
      <c r="D90" s="556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779</v>
      </c>
      <c r="B91" s="11" t="s">
        <v>45</v>
      </c>
      <c r="C91" s="12" t="s">
        <v>780</v>
      </c>
      <c r="D91" s="556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781</v>
      </c>
      <c r="B92" s="11" t="s">
        <v>48</v>
      </c>
      <c r="C92" s="12" t="s">
        <v>769</v>
      </c>
      <c r="D92" s="556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782</v>
      </c>
      <c r="B93" s="11" t="s">
        <v>783</v>
      </c>
      <c r="C93" s="12" t="s">
        <v>784</v>
      </c>
      <c r="D93" s="556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58" t="s">
        <v>785</v>
      </c>
      <c r="B94" s="560" t="s">
        <v>786</v>
      </c>
      <c r="C94" s="12" t="s">
        <v>787</v>
      </c>
      <c r="D94" s="556"/>
      <c r="E94" s="562">
        <v>0.0804</v>
      </c>
      <c r="F94" s="524">
        <f t="shared" si="2"/>
        <v>40544</v>
      </c>
      <c r="G94" s="527" t="str">
        <f t="shared" si="3"/>
        <v>Общее собрание собственников МКД</v>
      </c>
    </row>
    <row r="95" spans="1:7" ht="22.5">
      <c r="A95" s="559"/>
      <c r="B95" s="561"/>
      <c r="C95" s="12" t="s">
        <v>788</v>
      </c>
      <c r="D95" s="556"/>
      <c r="E95" s="549"/>
      <c r="F95" s="526"/>
      <c r="G95" s="529"/>
    </row>
    <row r="96" spans="1:7" ht="63">
      <c r="A96" s="18" t="s">
        <v>789</v>
      </c>
      <c r="B96" s="11" t="s">
        <v>790</v>
      </c>
      <c r="C96" s="12" t="s">
        <v>791</v>
      </c>
      <c r="D96" s="556"/>
      <c r="E96" s="562">
        <v>1.7918999999999998</v>
      </c>
      <c r="F96" s="524">
        <f t="shared" si="2"/>
        <v>40544</v>
      </c>
      <c r="G96" s="530" t="str">
        <f t="shared" si="3"/>
        <v>Общее собрание собственников МКД</v>
      </c>
    </row>
    <row r="97" spans="1:7" ht="22.5">
      <c r="A97" s="536" t="s">
        <v>792</v>
      </c>
      <c r="B97" s="560" t="s">
        <v>793</v>
      </c>
      <c r="C97" s="12" t="s">
        <v>794</v>
      </c>
      <c r="D97" s="556"/>
      <c r="E97" s="548"/>
      <c r="F97" s="525"/>
      <c r="G97" s="531"/>
    </row>
    <row r="98" spans="1:7" ht="67.5">
      <c r="A98" s="537"/>
      <c r="B98" s="563"/>
      <c r="C98" s="12" t="s">
        <v>795</v>
      </c>
      <c r="D98" s="556"/>
      <c r="E98" s="548"/>
      <c r="F98" s="525"/>
      <c r="G98" s="531"/>
    </row>
    <row r="99" spans="1:7" ht="22.5">
      <c r="A99" s="537"/>
      <c r="B99" s="563"/>
      <c r="C99" s="12" t="s">
        <v>796</v>
      </c>
      <c r="D99" s="556"/>
      <c r="E99" s="548"/>
      <c r="F99" s="525"/>
      <c r="G99" s="531"/>
    </row>
    <row r="100" spans="1:7" ht="22.5">
      <c r="A100" s="538"/>
      <c r="B100" s="561"/>
      <c r="C100" s="12" t="s">
        <v>797</v>
      </c>
      <c r="D100" s="557"/>
      <c r="E100" s="549"/>
      <c r="F100" s="526"/>
      <c r="G100" s="532"/>
    </row>
    <row r="101" spans="1:7" ht="15.75">
      <c r="A101" s="536" t="s">
        <v>798</v>
      </c>
      <c r="B101" s="539" t="s">
        <v>697</v>
      </c>
      <c r="C101" s="12" t="s">
        <v>799</v>
      </c>
      <c r="D101" s="19"/>
      <c r="E101" s="547">
        <v>0.4141</v>
      </c>
      <c r="F101" s="524">
        <f>$F$5</f>
        <v>40544</v>
      </c>
      <c r="G101" s="530" t="str">
        <f>$G$5</f>
        <v>Общее собрание собственников МКД</v>
      </c>
    </row>
    <row r="102" spans="1:7" ht="15.75">
      <c r="A102" s="537"/>
      <c r="B102" s="540"/>
      <c r="C102" s="12" t="s">
        <v>800</v>
      </c>
      <c r="D102" s="19"/>
      <c r="E102" s="548"/>
      <c r="F102" s="544"/>
      <c r="G102" s="545"/>
    </row>
    <row r="103" spans="1:7" ht="45">
      <c r="A103" s="537"/>
      <c r="B103" s="540"/>
      <c r="C103" s="12" t="s">
        <v>801</v>
      </c>
      <c r="D103" s="11" t="s">
        <v>1</v>
      </c>
      <c r="E103" s="548"/>
      <c r="F103" s="544"/>
      <c r="G103" s="545"/>
    </row>
    <row r="104" spans="1:7" ht="31.5">
      <c r="A104" s="538"/>
      <c r="B104" s="541"/>
      <c r="C104" s="12" t="s">
        <v>802</v>
      </c>
      <c r="D104" s="11" t="s">
        <v>1</v>
      </c>
      <c r="E104" s="549"/>
      <c r="F104" s="542"/>
      <c r="G104" s="546"/>
    </row>
    <row r="105" spans="1:7" ht="31.5">
      <c r="A105" s="536" t="s">
        <v>803</v>
      </c>
      <c r="B105" s="539" t="s">
        <v>704</v>
      </c>
      <c r="C105" s="12" t="s">
        <v>804</v>
      </c>
      <c r="D105" s="11" t="s">
        <v>699</v>
      </c>
      <c r="E105" s="547">
        <v>0.04</v>
      </c>
      <c r="F105" s="524">
        <f>$F$5</f>
        <v>40544</v>
      </c>
      <c r="G105" s="543" t="str">
        <f>$G$5</f>
        <v>Общее собрание собственников МКД</v>
      </c>
    </row>
    <row r="106" spans="1:7" ht="47.25">
      <c r="A106" s="538"/>
      <c r="B106" s="541"/>
      <c r="C106" s="12" t="s">
        <v>805</v>
      </c>
      <c r="D106" s="11" t="s">
        <v>611</v>
      </c>
      <c r="E106" s="549"/>
      <c r="F106" s="542"/>
      <c r="G106" s="488"/>
    </row>
    <row r="107" spans="1:6" ht="15.75">
      <c r="A107" s="516" t="s">
        <v>806</v>
      </c>
      <c r="B107" s="517"/>
      <c r="C107" s="517"/>
      <c r="D107" s="518"/>
      <c r="E107" s="522">
        <f>SUM(E5:E17,E20:E39,E42:E71,E74:E80,E83:E106)</f>
        <v>19.410400000000003</v>
      </c>
      <c r="F107" s="5"/>
    </row>
    <row r="108" spans="1:6" ht="15.75">
      <c r="A108" s="519"/>
      <c r="B108" s="520"/>
      <c r="C108" s="520"/>
      <c r="D108" s="521"/>
      <c r="E108" s="523"/>
      <c r="F108" s="5"/>
    </row>
  </sheetData>
  <sheetProtection/>
  <mergeCells count="96">
    <mergeCell ref="G21:G33"/>
    <mergeCell ref="A26:A33"/>
    <mergeCell ref="B26:B33"/>
    <mergeCell ref="B1:E1"/>
    <mergeCell ref="A3:G4"/>
    <mergeCell ref="A10:A11"/>
    <mergeCell ref="B10:B11"/>
    <mergeCell ref="E10:E11"/>
    <mergeCell ref="F38:F39"/>
    <mergeCell ref="A34:A37"/>
    <mergeCell ref="B34:B37"/>
    <mergeCell ref="E34:E37"/>
    <mergeCell ref="F34:F37"/>
    <mergeCell ref="A18:G19"/>
    <mergeCell ref="A21:A25"/>
    <mergeCell ref="B21:B25"/>
    <mergeCell ref="E21:E33"/>
    <mergeCell ref="F21:F33"/>
    <mergeCell ref="G34:G37"/>
    <mergeCell ref="G38:G39"/>
    <mergeCell ref="E47:E50"/>
    <mergeCell ref="C49:C50"/>
    <mergeCell ref="D49:D50"/>
    <mergeCell ref="A40:G41"/>
    <mergeCell ref="A42:A50"/>
    <mergeCell ref="A38:A39"/>
    <mergeCell ref="B38:B39"/>
    <mergeCell ref="E38:E39"/>
    <mergeCell ref="F42:F46"/>
    <mergeCell ref="G42:G46"/>
    <mergeCell ref="C45:C46"/>
    <mergeCell ref="D45:D46"/>
    <mergeCell ref="C47:C48"/>
    <mergeCell ref="D47:D48"/>
    <mergeCell ref="A51:A58"/>
    <mergeCell ref="B51:B58"/>
    <mergeCell ref="C51:C53"/>
    <mergeCell ref="D51:D53"/>
    <mergeCell ref="B42:B50"/>
    <mergeCell ref="E42:E46"/>
    <mergeCell ref="D63:D64"/>
    <mergeCell ref="C65:C66"/>
    <mergeCell ref="D65:D66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C59:C60"/>
    <mergeCell ref="D59:D60"/>
    <mergeCell ref="C61:C62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6" t="s">
        <v>817</v>
      </c>
    </row>
    <row r="2" ht="15.75">
      <c r="A2" s="56" t="s">
        <v>818</v>
      </c>
    </row>
    <row r="3" ht="20.25" customHeight="1">
      <c r="B3" s="115" t="s">
        <v>819</v>
      </c>
    </row>
    <row r="4" spans="1:4" ht="36.75" customHeight="1">
      <c r="A4" s="116" t="s">
        <v>573</v>
      </c>
      <c r="B4" s="58" t="s">
        <v>277</v>
      </c>
      <c r="C4" s="58" t="s">
        <v>347</v>
      </c>
      <c r="D4" s="58" t="s">
        <v>279</v>
      </c>
    </row>
    <row r="5" spans="1:4" ht="15.75">
      <c r="A5" s="117" t="s">
        <v>537</v>
      </c>
      <c r="B5" s="64" t="s">
        <v>280</v>
      </c>
      <c r="C5" s="58" t="s">
        <v>281</v>
      </c>
      <c r="D5" s="118">
        <v>42460</v>
      </c>
    </row>
    <row r="6" spans="1:4" ht="15.75">
      <c r="A6" s="117" t="s">
        <v>538</v>
      </c>
      <c r="B6" s="64" t="s">
        <v>820</v>
      </c>
      <c r="C6" s="58" t="s">
        <v>281</v>
      </c>
      <c r="D6" s="119" t="s">
        <v>821</v>
      </c>
    </row>
    <row r="7" spans="1:4" ht="16.5" thickBot="1">
      <c r="A7" s="120" t="s">
        <v>539</v>
      </c>
      <c r="B7" s="121" t="s">
        <v>822</v>
      </c>
      <c r="C7" s="122" t="s">
        <v>281</v>
      </c>
      <c r="D7" s="123">
        <v>42369</v>
      </c>
    </row>
    <row r="8" spans="1:4" ht="17.25" customHeight="1">
      <c r="A8" s="124" t="s">
        <v>823</v>
      </c>
      <c r="B8" s="125"/>
      <c r="C8" s="125"/>
      <c r="D8" s="126"/>
    </row>
    <row r="9" spans="1:4" ht="13.5">
      <c r="A9" s="127" t="s">
        <v>540</v>
      </c>
      <c r="B9" s="128" t="s">
        <v>824</v>
      </c>
      <c r="C9" s="129" t="s">
        <v>402</v>
      </c>
      <c r="D9" s="130">
        <v>24.29</v>
      </c>
    </row>
    <row r="10" spans="1:4" ht="13.5">
      <c r="A10" s="127" t="s">
        <v>289</v>
      </c>
      <c r="B10" s="128" t="s">
        <v>825</v>
      </c>
      <c r="C10" s="129" t="s">
        <v>402</v>
      </c>
      <c r="D10" s="130">
        <v>0</v>
      </c>
    </row>
    <row r="11" spans="1:4" ht="13.5">
      <c r="A11" s="127" t="s">
        <v>290</v>
      </c>
      <c r="B11" s="128" t="s">
        <v>826</v>
      </c>
      <c r="C11" s="129" t="s">
        <v>402</v>
      </c>
      <c r="D11" s="130">
        <v>235746.56</v>
      </c>
    </row>
    <row r="12" spans="1:4" ht="25.5">
      <c r="A12" s="127" t="s">
        <v>292</v>
      </c>
      <c r="B12" s="131" t="s">
        <v>827</v>
      </c>
      <c r="C12" s="128" t="s">
        <v>402</v>
      </c>
      <c r="D12" s="132">
        <f>SUM(D13:D15)</f>
        <v>780736.04</v>
      </c>
    </row>
    <row r="13" spans="1:4" ht="13.5">
      <c r="A13" s="127" t="s">
        <v>294</v>
      </c>
      <c r="B13" s="128" t="s">
        <v>828</v>
      </c>
      <c r="C13" s="129" t="s">
        <v>402</v>
      </c>
      <c r="D13" s="132">
        <f>D28+D30+D32</f>
        <v>623060.3400000001</v>
      </c>
    </row>
    <row r="14" spans="1:4" ht="13.5">
      <c r="A14" s="127" t="s">
        <v>296</v>
      </c>
      <c r="B14" s="128" t="s">
        <v>829</v>
      </c>
      <c r="C14" s="129" t="s">
        <v>402</v>
      </c>
      <c r="D14" s="132">
        <f>D36</f>
        <v>59530.62</v>
      </c>
    </row>
    <row r="15" spans="1:4" ht="12.75">
      <c r="A15" s="127" t="s">
        <v>298</v>
      </c>
      <c r="B15" s="128" t="s">
        <v>830</v>
      </c>
      <c r="C15" s="128" t="s">
        <v>402</v>
      </c>
      <c r="D15" s="132">
        <f>D34</f>
        <v>98145.08</v>
      </c>
    </row>
    <row r="16" spans="1:4" ht="12.75">
      <c r="A16" s="127" t="s">
        <v>366</v>
      </c>
      <c r="B16" s="128" t="s">
        <v>831</v>
      </c>
      <c r="C16" s="128" t="s">
        <v>402</v>
      </c>
      <c r="D16" s="130">
        <f>SUM(D17:D21)</f>
        <v>705370.64</v>
      </c>
    </row>
    <row r="17" spans="1:4" ht="12.75">
      <c r="A17" s="127" t="s">
        <v>302</v>
      </c>
      <c r="B17" s="128" t="s">
        <v>832</v>
      </c>
      <c r="C17" s="128" t="s">
        <v>402</v>
      </c>
      <c r="D17" s="130">
        <v>705370.64</v>
      </c>
    </row>
    <row r="18" spans="1:4" ht="12.75">
      <c r="A18" s="127" t="s">
        <v>304</v>
      </c>
      <c r="B18" s="128" t="s">
        <v>833</v>
      </c>
      <c r="C18" s="128" t="s">
        <v>402</v>
      </c>
      <c r="D18" s="130">
        <v>0</v>
      </c>
    </row>
    <row r="19" spans="1:4" ht="12.75">
      <c r="A19" s="127" t="s">
        <v>306</v>
      </c>
      <c r="B19" s="128" t="s">
        <v>834</v>
      </c>
      <c r="C19" s="128" t="s">
        <v>402</v>
      </c>
      <c r="D19" s="130">
        <v>0</v>
      </c>
    </row>
    <row r="20" spans="1:4" ht="13.5">
      <c r="A20" s="127" t="s">
        <v>308</v>
      </c>
      <c r="B20" s="128" t="s">
        <v>835</v>
      </c>
      <c r="C20" s="129" t="s">
        <v>402</v>
      </c>
      <c r="D20" s="130">
        <v>0</v>
      </c>
    </row>
    <row r="21" spans="1:4" ht="13.5">
      <c r="A21" s="127" t="s">
        <v>310</v>
      </c>
      <c r="B21" s="128" t="s">
        <v>836</v>
      </c>
      <c r="C21" s="129" t="s">
        <v>402</v>
      </c>
      <c r="D21" s="130">
        <v>0</v>
      </c>
    </row>
    <row r="22" spans="1:4" ht="13.5">
      <c r="A22" s="127" t="s">
        <v>312</v>
      </c>
      <c r="B22" s="128" t="s">
        <v>837</v>
      </c>
      <c r="C22" s="129" t="s">
        <v>402</v>
      </c>
      <c r="D22" s="132">
        <f>D9+D16</f>
        <v>705394.93</v>
      </c>
    </row>
    <row r="23" spans="1:4" ht="12.75">
      <c r="A23" s="127" t="s">
        <v>315</v>
      </c>
      <c r="B23" s="128" t="s">
        <v>838</v>
      </c>
      <c r="C23" s="128" t="s">
        <v>402</v>
      </c>
      <c r="D23" s="130">
        <v>2402.84</v>
      </c>
    </row>
    <row r="24" spans="1:4" ht="12.75">
      <c r="A24" s="127" t="s">
        <v>317</v>
      </c>
      <c r="B24" s="128" t="s">
        <v>839</v>
      </c>
      <c r="C24" s="128" t="s">
        <v>402</v>
      </c>
      <c r="D24" s="132">
        <f>D10</f>
        <v>0</v>
      </c>
    </row>
    <row r="25" spans="1:4" ht="12.75">
      <c r="A25" s="127" t="s">
        <v>319</v>
      </c>
      <c r="B25" s="128" t="s">
        <v>840</v>
      </c>
      <c r="C25" s="128" t="s">
        <v>402</v>
      </c>
      <c r="D25" s="132">
        <v>313490.5</v>
      </c>
    </row>
    <row r="26" spans="1:5" ht="34.5" customHeight="1">
      <c r="A26" s="582" t="s">
        <v>841</v>
      </c>
      <c r="B26" s="583"/>
      <c r="C26" s="583"/>
      <c r="D26" s="584"/>
      <c r="E26" s="27">
        <v>780736.03</v>
      </c>
    </row>
    <row r="27" spans="1:5" ht="28.5" customHeight="1">
      <c r="A27" s="133" t="s">
        <v>842</v>
      </c>
      <c r="B27" s="585" t="s">
        <v>843</v>
      </c>
      <c r="C27" s="586"/>
      <c r="D27" s="587"/>
      <c r="E27" s="134"/>
    </row>
    <row r="28" spans="1:5" ht="12.75" customHeight="1">
      <c r="A28" s="135" t="s">
        <v>844</v>
      </c>
      <c r="B28" s="136" t="s">
        <v>845</v>
      </c>
      <c r="C28" s="128" t="s">
        <v>402</v>
      </c>
      <c r="D28" s="130">
        <f>ROUND($E$26/SUM($E$28:$E$36)*E28,2)</f>
        <v>29765.31</v>
      </c>
      <c r="E28" s="137">
        <v>0.74</v>
      </c>
    </row>
    <row r="29" spans="1:4" ht="29.25" customHeight="1">
      <c r="A29" s="135" t="s">
        <v>846</v>
      </c>
      <c r="B29" s="585" t="s">
        <v>847</v>
      </c>
      <c r="C29" s="586"/>
      <c r="D29" s="587"/>
    </row>
    <row r="30" spans="1:5" ht="12.75">
      <c r="A30" s="135" t="s">
        <v>848</v>
      </c>
      <c r="B30" s="136" t="s">
        <v>845</v>
      </c>
      <c r="C30" s="128" t="s">
        <v>402</v>
      </c>
      <c r="D30" s="130">
        <f>ROUND($E$26/SUM($E$28:$E$36)*E30,2)</f>
        <v>173362.82</v>
      </c>
      <c r="E30" s="27">
        <v>4.31</v>
      </c>
    </row>
    <row r="31" spans="1:4" ht="17.25" customHeight="1">
      <c r="A31" s="135" t="s">
        <v>849</v>
      </c>
      <c r="B31" s="585" t="s">
        <v>850</v>
      </c>
      <c r="C31" s="586"/>
      <c r="D31" s="587"/>
    </row>
    <row r="32" spans="1:5" ht="12.75">
      <c r="A32" s="135" t="s">
        <v>851</v>
      </c>
      <c r="B32" s="136" t="s">
        <v>845</v>
      </c>
      <c r="C32" s="128" t="s">
        <v>402</v>
      </c>
      <c r="D32" s="130">
        <f>ROUND($E$26/SUM($E$28:$E$36)*E32,2)</f>
        <v>419932.21</v>
      </c>
      <c r="E32" s="137">
        <f>19.41-E28-E30-E34-E36</f>
        <v>10.440000000000003</v>
      </c>
    </row>
    <row r="33" spans="1:4" ht="16.5" customHeight="1">
      <c r="A33" s="135" t="s">
        <v>852</v>
      </c>
      <c r="B33" s="585" t="s">
        <v>853</v>
      </c>
      <c r="C33" s="586"/>
      <c r="D33" s="587"/>
    </row>
    <row r="34" spans="1:5" ht="12.75">
      <c r="A34" s="135" t="s">
        <v>854</v>
      </c>
      <c r="B34" s="136" t="s">
        <v>845</v>
      </c>
      <c r="C34" s="128" t="s">
        <v>402</v>
      </c>
      <c r="D34" s="130">
        <f>ROUND($E$26/SUM($E$28:$E$36)*E34,2)</f>
        <v>98145.08</v>
      </c>
      <c r="E34" s="137">
        <v>2.44</v>
      </c>
    </row>
    <row r="35" spans="1:4" ht="16.5" customHeight="1">
      <c r="A35" s="135" t="s">
        <v>855</v>
      </c>
      <c r="B35" s="585" t="s">
        <v>856</v>
      </c>
      <c r="C35" s="586"/>
      <c r="D35" s="587"/>
    </row>
    <row r="36" spans="1:5" ht="12.75">
      <c r="A36" s="135" t="s">
        <v>857</v>
      </c>
      <c r="B36" s="136" t="s">
        <v>845</v>
      </c>
      <c r="C36" s="128" t="s">
        <v>402</v>
      </c>
      <c r="D36" s="130">
        <f>ROUND($E$26/SUM($E$28:$E$36)*E36,2)</f>
        <v>59530.62</v>
      </c>
      <c r="E36" s="27">
        <v>1.48</v>
      </c>
    </row>
    <row r="37" spans="1:4" ht="12.75">
      <c r="A37" s="138"/>
      <c r="B37" s="139" t="s">
        <v>858</v>
      </c>
      <c r="C37" s="140"/>
      <c r="D37" s="141"/>
    </row>
    <row r="38" spans="1:4" ht="12.75">
      <c r="A38" s="142">
        <v>1</v>
      </c>
      <c r="B38" s="143" t="s">
        <v>859</v>
      </c>
      <c r="C38" s="140" t="s">
        <v>80</v>
      </c>
      <c r="D38" s="144"/>
    </row>
    <row r="39" spans="1:4" ht="12.75">
      <c r="A39" s="145"/>
      <c r="B39" s="146" t="s">
        <v>81</v>
      </c>
      <c r="C39" s="147" t="s">
        <v>82</v>
      </c>
      <c r="D39" s="148" t="s">
        <v>735</v>
      </c>
    </row>
    <row r="40" spans="1:4" ht="12.75">
      <c r="A40" s="145"/>
      <c r="B40" s="146" t="s">
        <v>83</v>
      </c>
      <c r="C40" s="147" t="s">
        <v>82</v>
      </c>
      <c r="D40" s="148" t="s">
        <v>84</v>
      </c>
    </row>
    <row r="41" spans="1:4" ht="12.75">
      <c r="A41" s="145"/>
      <c r="B41" s="77" t="s">
        <v>85</v>
      </c>
      <c r="C41" s="149" t="s">
        <v>402</v>
      </c>
      <c r="D41" s="114">
        <v>2.42</v>
      </c>
    </row>
    <row r="42" spans="1:4" ht="12.75">
      <c r="A42" s="142">
        <v>2</v>
      </c>
      <c r="B42" s="143" t="s">
        <v>859</v>
      </c>
      <c r="C42" s="140" t="s">
        <v>86</v>
      </c>
      <c r="D42" s="144"/>
    </row>
    <row r="43" spans="1:4" ht="12.75">
      <c r="A43" s="145"/>
      <c r="B43" s="146" t="s">
        <v>81</v>
      </c>
      <c r="C43" s="147" t="s">
        <v>82</v>
      </c>
      <c r="D43" s="148" t="s">
        <v>87</v>
      </c>
    </row>
    <row r="44" spans="1:4" ht="12.75">
      <c r="A44" s="145"/>
      <c r="B44" s="146" t="s">
        <v>83</v>
      </c>
      <c r="C44" s="147" t="s">
        <v>82</v>
      </c>
      <c r="D44" s="148" t="s">
        <v>84</v>
      </c>
    </row>
    <row r="45" spans="1:4" ht="12.75">
      <c r="A45" s="145"/>
      <c r="B45" s="77" t="s">
        <v>85</v>
      </c>
      <c r="C45" s="149" t="s">
        <v>402</v>
      </c>
      <c r="D45" s="150">
        <v>1.58</v>
      </c>
    </row>
    <row r="46" spans="1:4" ht="12.75">
      <c r="A46" s="142">
        <v>3</v>
      </c>
      <c r="B46" s="143" t="s">
        <v>859</v>
      </c>
      <c r="C46" s="140" t="s">
        <v>88</v>
      </c>
      <c r="D46" s="144"/>
    </row>
    <row r="47" spans="1:4" ht="12.75">
      <c r="A47" s="145"/>
      <c r="B47" s="146" t="s">
        <v>81</v>
      </c>
      <c r="C47" s="147" t="s">
        <v>82</v>
      </c>
      <c r="D47" s="148" t="s">
        <v>87</v>
      </c>
    </row>
    <row r="48" spans="1:4" ht="12.75">
      <c r="A48" s="145"/>
      <c r="B48" s="146" t="s">
        <v>83</v>
      </c>
      <c r="C48" s="147" t="s">
        <v>82</v>
      </c>
      <c r="D48" s="148" t="s">
        <v>84</v>
      </c>
    </row>
    <row r="49" spans="1:4" ht="12.75">
      <c r="A49" s="145"/>
      <c r="B49" s="77" t="s">
        <v>85</v>
      </c>
      <c r="C49" s="149" t="s">
        <v>402</v>
      </c>
      <c r="D49" s="150">
        <v>3.77</v>
      </c>
    </row>
    <row r="50" spans="1:4" ht="12.75">
      <c r="A50" s="142">
        <v>4</v>
      </c>
      <c r="B50" s="143" t="s">
        <v>859</v>
      </c>
      <c r="C50" s="140" t="s">
        <v>89</v>
      </c>
      <c r="D50" s="144"/>
    </row>
    <row r="51" spans="1:4" ht="12.75">
      <c r="A51" s="145"/>
      <c r="B51" s="146" t="s">
        <v>81</v>
      </c>
      <c r="C51" s="147" t="s">
        <v>82</v>
      </c>
      <c r="D51" s="148" t="s">
        <v>741</v>
      </c>
    </row>
    <row r="52" spans="1:4" ht="12.75">
      <c r="A52" s="145"/>
      <c r="B52" s="146" t="s">
        <v>83</v>
      </c>
      <c r="C52" s="147" t="s">
        <v>82</v>
      </c>
      <c r="D52" s="148" t="s">
        <v>84</v>
      </c>
    </row>
    <row r="53" spans="1:4" ht="12.75">
      <c r="A53" s="145"/>
      <c r="B53" s="77" t="s">
        <v>85</v>
      </c>
      <c r="C53" s="149" t="s">
        <v>402</v>
      </c>
      <c r="D53" s="150">
        <v>1</v>
      </c>
    </row>
    <row r="54" spans="1:4" ht="26.25" customHeight="1">
      <c r="A54" s="142">
        <v>5</v>
      </c>
      <c r="B54" s="143" t="s">
        <v>859</v>
      </c>
      <c r="C54" s="588" t="s">
        <v>90</v>
      </c>
      <c r="D54" s="589"/>
    </row>
    <row r="55" spans="1:4" ht="12.75">
      <c r="A55" s="145"/>
      <c r="B55" s="146" t="s">
        <v>81</v>
      </c>
      <c r="C55" s="147" t="s">
        <v>82</v>
      </c>
      <c r="D55" s="148" t="s">
        <v>91</v>
      </c>
    </row>
    <row r="56" spans="1:4" ht="12.75">
      <c r="A56" s="145"/>
      <c r="B56" s="146" t="s">
        <v>83</v>
      </c>
      <c r="C56" s="147" t="s">
        <v>82</v>
      </c>
      <c r="D56" s="148" t="s">
        <v>84</v>
      </c>
    </row>
    <row r="57" spans="1:4" ht="12.75">
      <c r="A57" s="145"/>
      <c r="B57" s="77" t="s">
        <v>85</v>
      </c>
      <c r="C57" s="149" t="s">
        <v>402</v>
      </c>
      <c r="D57" s="150">
        <f>E28</f>
        <v>0.74</v>
      </c>
    </row>
    <row r="58" spans="1:4" ht="39" customHeight="1">
      <c r="A58" s="142">
        <v>6</v>
      </c>
      <c r="B58" s="143" t="s">
        <v>859</v>
      </c>
      <c r="C58" s="588" t="s">
        <v>92</v>
      </c>
      <c r="D58" s="589"/>
    </row>
    <row r="59" spans="1:4" ht="12.75">
      <c r="A59" s="145"/>
      <c r="B59" s="146" t="s">
        <v>81</v>
      </c>
      <c r="C59" s="147" t="s">
        <v>82</v>
      </c>
      <c r="D59" s="148" t="s">
        <v>93</v>
      </c>
    </row>
    <row r="60" spans="1:4" ht="12.75">
      <c r="A60" s="145"/>
      <c r="B60" s="146" t="s">
        <v>83</v>
      </c>
      <c r="C60" s="147" t="s">
        <v>82</v>
      </c>
      <c r="D60" s="148" t="s">
        <v>84</v>
      </c>
    </row>
    <row r="61" spans="1:4" ht="12.75">
      <c r="A61" s="145"/>
      <c r="B61" s="77" t="s">
        <v>85</v>
      </c>
      <c r="C61" s="149" t="s">
        <v>402</v>
      </c>
      <c r="D61" s="150">
        <v>3.68</v>
      </c>
    </row>
    <row r="62" spans="1:4" ht="54.75" customHeight="1">
      <c r="A62" s="142">
        <v>7</v>
      </c>
      <c r="B62" s="143" t="s">
        <v>859</v>
      </c>
      <c r="C62" s="588" t="s">
        <v>853</v>
      </c>
      <c r="D62" s="589"/>
    </row>
    <row r="63" spans="1:4" ht="12.75">
      <c r="A63" s="145"/>
      <c r="B63" s="146" t="s">
        <v>81</v>
      </c>
      <c r="C63" s="147" t="s">
        <v>82</v>
      </c>
      <c r="D63" s="148" t="s">
        <v>735</v>
      </c>
    </row>
    <row r="64" spans="1:4" ht="12.75">
      <c r="A64" s="145"/>
      <c r="B64" s="146" t="s">
        <v>83</v>
      </c>
      <c r="C64" s="147" t="s">
        <v>82</v>
      </c>
      <c r="D64" s="148" t="s">
        <v>84</v>
      </c>
    </row>
    <row r="65" spans="1:4" ht="12.75">
      <c r="A65" s="145"/>
      <c r="B65" s="77" t="s">
        <v>85</v>
      </c>
      <c r="C65" s="149" t="s">
        <v>402</v>
      </c>
      <c r="D65" s="150">
        <f>E34</f>
        <v>2.44</v>
      </c>
    </row>
    <row r="66" spans="1:4" ht="24.75" customHeight="1">
      <c r="A66" s="142">
        <v>8</v>
      </c>
      <c r="B66" s="143" t="s">
        <v>859</v>
      </c>
      <c r="C66" s="588" t="s">
        <v>94</v>
      </c>
      <c r="D66" s="589"/>
    </row>
    <row r="67" spans="1:4" ht="12.75">
      <c r="A67" s="145"/>
      <c r="B67" s="146" t="s">
        <v>81</v>
      </c>
      <c r="C67" s="147" t="s">
        <v>82</v>
      </c>
      <c r="D67" s="148" t="s">
        <v>611</v>
      </c>
    </row>
    <row r="68" spans="1:4" ht="12.75">
      <c r="A68" s="145"/>
      <c r="B68" s="146" t="s">
        <v>83</v>
      </c>
      <c r="C68" s="147" t="s">
        <v>82</v>
      </c>
      <c r="D68" s="148" t="s">
        <v>84</v>
      </c>
    </row>
    <row r="69" spans="1:4" ht="12.75">
      <c r="A69" s="145"/>
      <c r="B69" s="77" t="s">
        <v>85</v>
      </c>
      <c r="C69" s="149" t="s">
        <v>402</v>
      </c>
      <c r="D69" s="150">
        <f>E36</f>
        <v>1.48</v>
      </c>
    </row>
    <row r="70" spans="1:4" ht="70.5" customHeight="1">
      <c r="A70" s="142">
        <v>9</v>
      </c>
      <c r="B70" s="143" t="s">
        <v>859</v>
      </c>
      <c r="C70" s="588" t="s">
        <v>686</v>
      </c>
      <c r="D70" s="589"/>
    </row>
    <row r="71" spans="1:4" ht="12.75">
      <c r="A71" s="145"/>
      <c r="B71" s="146" t="s">
        <v>81</v>
      </c>
      <c r="C71" s="147" t="s">
        <v>82</v>
      </c>
      <c r="D71" s="148" t="s">
        <v>735</v>
      </c>
    </row>
    <row r="72" spans="1:4" ht="12.75">
      <c r="A72" s="145"/>
      <c r="B72" s="146" t="s">
        <v>83</v>
      </c>
      <c r="C72" s="147" t="s">
        <v>82</v>
      </c>
      <c r="D72" s="148" t="s">
        <v>84</v>
      </c>
    </row>
    <row r="73" spans="1:4" ht="12.75">
      <c r="A73" s="145"/>
      <c r="B73" s="77" t="s">
        <v>85</v>
      </c>
      <c r="C73" s="149" t="s">
        <v>402</v>
      </c>
      <c r="D73" s="150">
        <f>19.41-D69-D65-D61-D57-D53-D49-D45-D41</f>
        <v>2.3000000000000007</v>
      </c>
    </row>
    <row r="74" spans="1:4" ht="12.75">
      <c r="A74" s="142">
        <v>10</v>
      </c>
      <c r="B74" s="143" t="s">
        <v>859</v>
      </c>
      <c r="C74" s="140"/>
      <c r="D74" s="144"/>
    </row>
    <row r="75" spans="1:4" ht="12.75">
      <c r="A75" s="145"/>
      <c r="B75" s="146" t="s">
        <v>81</v>
      </c>
      <c r="C75" s="147" t="s">
        <v>82</v>
      </c>
      <c r="D75" s="148"/>
    </row>
    <row r="76" spans="1:4" ht="12.75">
      <c r="A76" s="145"/>
      <c r="B76" s="146" t="s">
        <v>83</v>
      </c>
      <c r="C76" s="147" t="s">
        <v>82</v>
      </c>
      <c r="D76" s="148"/>
    </row>
    <row r="77" spans="1:4" ht="12.75">
      <c r="A77" s="145"/>
      <c r="B77" s="77" t="s">
        <v>85</v>
      </c>
      <c r="C77" s="149" t="s">
        <v>402</v>
      </c>
      <c r="D77" s="114"/>
    </row>
    <row r="78" spans="1:4" ht="12.75">
      <c r="A78" s="142">
        <v>11</v>
      </c>
      <c r="B78" s="143" t="s">
        <v>859</v>
      </c>
      <c r="C78" s="140"/>
      <c r="D78" s="144"/>
    </row>
    <row r="79" spans="1:4" ht="12.75">
      <c r="A79" s="145"/>
      <c r="B79" s="146" t="s">
        <v>81</v>
      </c>
      <c r="C79" s="147" t="s">
        <v>82</v>
      </c>
      <c r="D79" s="148"/>
    </row>
    <row r="80" spans="1:4" ht="12.75">
      <c r="A80" s="145"/>
      <c r="B80" s="146" t="s">
        <v>83</v>
      </c>
      <c r="C80" s="147" t="s">
        <v>82</v>
      </c>
      <c r="D80" s="148"/>
    </row>
    <row r="81" spans="1:4" ht="12.75">
      <c r="A81" s="145"/>
      <c r="B81" s="77" t="s">
        <v>85</v>
      </c>
      <c r="C81" s="149" t="s">
        <v>402</v>
      </c>
      <c r="D81" s="114"/>
    </row>
    <row r="82" spans="1:4" ht="12.75">
      <c r="A82" s="142">
        <v>12</v>
      </c>
      <c r="B82" s="143" t="s">
        <v>859</v>
      </c>
      <c r="C82" s="140"/>
      <c r="D82" s="144"/>
    </row>
    <row r="83" spans="1:4" ht="12.75">
      <c r="A83" s="145"/>
      <c r="B83" s="146" t="s">
        <v>81</v>
      </c>
      <c r="C83" s="147" t="s">
        <v>82</v>
      </c>
      <c r="D83" s="148"/>
    </row>
    <row r="84" spans="1:4" ht="12.75">
      <c r="A84" s="145"/>
      <c r="B84" s="146" t="s">
        <v>83</v>
      </c>
      <c r="C84" s="147" t="s">
        <v>82</v>
      </c>
      <c r="D84" s="148"/>
    </row>
    <row r="85" spans="1:4" ht="12.75">
      <c r="A85" s="145"/>
      <c r="B85" s="77" t="s">
        <v>85</v>
      </c>
      <c r="C85" s="149" t="s">
        <v>402</v>
      </c>
      <c r="D85" s="114"/>
    </row>
    <row r="86" spans="1:4" ht="12.75">
      <c r="A86" s="142">
        <v>13</v>
      </c>
      <c r="B86" s="143" t="s">
        <v>859</v>
      </c>
      <c r="C86" s="140"/>
      <c r="D86" s="144"/>
    </row>
    <row r="87" spans="1:4" ht="12.75">
      <c r="A87" s="145"/>
      <c r="B87" s="146" t="s">
        <v>81</v>
      </c>
      <c r="C87" s="147" t="s">
        <v>82</v>
      </c>
      <c r="D87" s="148"/>
    </row>
    <row r="88" spans="1:4" ht="12.75">
      <c r="A88" s="145"/>
      <c r="B88" s="146" t="s">
        <v>83</v>
      </c>
      <c r="C88" s="147" t="s">
        <v>82</v>
      </c>
      <c r="D88" s="148"/>
    </row>
    <row r="89" spans="1:4" ht="12.75">
      <c r="A89" s="145"/>
      <c r="B89" s="77" t="s">
        <v>85</v>
      </c>
      <c r="C89" s="149" t="s">
        <v>402</v>
      </c>
      <c r="D89" s="114"/>
    </row>
    <row r="90" spans="1:4" ht="12.75">
      <c r="A90" s="142">
        <v>14</v>
      </c>
      <c r="B90" s="143" t="s">
        <v>859</v>
      </c>
      <c r="C90" s="140"/>
      <c r="D90" s="144"/>
    </row>
    <row r="91" spans="1:4" ht="12.75">
      <c r="A91" s="145"/>
      <c r="B91" s="146" t="s">
        <v>81</v>
      </c>
      <c r="C91" s="147" t="s">
        <v>82</v>
      </c>
      <c r="D91" s="148"/>
    </row>
    <row r="92" spans="1:4" ht="12.75">
      <c r="A92" s="145"/>
      <c r="B92" s="146" t="s">
        <v>83</v>
      </c>
      <c r="C92" s="147" t="s">
        <v>82</v>
      </c>
      <c r="D92" s="148"/>
    </row>
    <row r="93" spans="1:4" ht="12.75">
      <c r="A93" s="145"/>
      <c r="B93" s="77" t="s">
        <v>85</v>
      </c>
      <c r="C93" s="149" t="s">
        <v>402</v>
      </c>
      <c r="D93" s="114"/>
    </row>
    <row r="94" spans="1:4" ht="12.75">
      <c r="A94" s="142">
        <v>15</v>
      </c>
      <c r="B94" s="143" t="s">
        <v>859</v>
      </c>
      <c r="C94" s="140"/>
      <c r="D94" s="144"/>
    </row>
    <row r="95" spans="1:4" ht="12.75">
      <c r="A95" s="145"/>
      <c r="B95" s="146" t="s">
        <v>81</v>
      </c>
      <c r="C95" s="147" t="s">
        <v>82</v>
      </c>
      <c r="D95" s="148"/>
    </row>
    <row r="96" spans="1:4" ht="12.75">
      <c r="A96" s="145"/>
      <c r="B96" s="146" t="s">
        <v>83</v>
      </c>
      <c r="C96" s="147" t="s">
        <v>82</v>
      </c>
      <c r="D96" s="148"/>
    </row>
    <row r="97" spans="1:4" ht="12.75">
      <c r="A97" s="145"/>
      <c r="B97" s="77" t="s">
        <v>85</v>
      </c>
      <c r="C97" s="149" t="s">
        <v>402</v>
      </c>
      <c r="D97" s="114"/>
    </row>
    <row r="98" spans="1:4" ht="12.75">
      <c r="A98" s="142">
        <v>16</v>
      </c>
      <c r="B98" s="143" t="s">
        <v>859</v>
      </c>
      <c r="C98" s="140"/>
      <c r="D98" s="144"/>
    </row>
    <row r="99" spans="1:4" ht="12.75">
      <c r="A99" s="145"/>
      <c r="B99" s="146" t="s">
        <v>81</v>
      </c>
      <c r="C99" s="147" t="s">
        <v>82</v>
      </c>
      <c r="D99" s="148"/>
    </row>
    <row r="100" spans="1:4" ht="12.75">
      <c r="A100" s="145"/>
      <c r="B100" s="146" t="s">
        <v>83</v>
      </c>
      <c r="C100" s="147" t="s">
        <v>82</v>
      </c>
      <c r="D100" s="148"/>
    </row>
    <row r="101" spans="1:4" ht="12.75">
      <c r="A101" s="145"/>
      <c r="B101" s="77" t="s">
        <v>85</v>
      </c>
      <c r="C101" s="149" t="s">
        <v>402</v>
      </c>
      <c r="D101" s="114"/>
    </row>
    <row r="102" spans="1:4" ht="12.75">
      <c r="A102" s="142">
        <v>17</v>
      </c>
      <c r="B102" s="143" t="s">
        <v>859</v>
      </c>
      <c r="C102" s="140"/>
      <c r="D102" s="144"/>
    </row>
    <row r="103" spans="1:4" ht="12.75">
      <c r="A103" s="145"/>
      <c r="B103" s="146" t="s">
        <v>81</v>
      </c>
      <c r="C103" s="147" t="s">
        <v>82</v>
      </c>
      <c r="D103" s="148"/>
    </row>
    <row r="104" spans="1:4" ht="12.75">
      <c r="A104" s="145"/>
      <c r="B104" s="146" t="s">
        <v>83</v>
      </c>
      <c r="C104" s="147" t="s">
        <v>82</v>
      </c>
      <c r="D104" s="148"/>
    </row>
    <row r="105" spans="1:4" ht="12.75">
      <c r="A105" s="145"/>
      <c r="B105" s="77" t="s">
        <v>85</v>
      </c>
      <c r="C105" s="149" t="s">
        <v>402</v>
      </c>
      <c r="D105" s="114"/>
    </row>
    <row r="106" spans="1:4" ht="12.75">
      <c r="A106" s="142">
        <v>18</v>
      </c>
      <c r="B106" s="143" t="s">
        <v>859</v>
      </c>
      <c r="C106" s="140"/>
      <c r="D106" s="144"/>
    </row>
    <row r="107" spans="1:4" ht="12.75">
      <c r="A107" s="145"/>
      <c r="B107" s="146" t="s">
        <v>81</v>
      </c>
      <c r="C107" s="147" t="s">
        <v>82</v>
      </c>
      <c r="D107" s="148"/>
    </row>
    <row r="108" spans="1:4" ht="12.75">
      <c r="A108" s="145"/>
      <c r="B108" s="146" t="s">
        <v>83</v>
      </c>
      <c r="C108" s="147" t="s">
        <v>82</v>
      </c>
      <c r="D108" s="148"/>
    </row>
    <row r="109" spans="1:4" ht="12.75">
      <c r="A109" s="145"/>
      <c r="B109" s="77" t="s">
        <v>85</v>
      </c>
      <c r="C109" s="149" t="s">
        <v>402</v>
      </c>
      <c r="D109" s="114"/>
    </row>
    <row r="110" spans="1:4" ht="12.75">
      <c r="A110" s="142">
        <v>19</v>
      </c>
      <c r="B110" s="143" t="s">
        <v>859</v>
      </c>
      <c r="C110" s="140"/>
      <c r="D110" s="144"/>
    </row>
    <row r="111" spans="1:4" ht="12.75">
      <c r="A111" s="145"/>
      <c r="B111" s="146" t="s">
        <v>81</v>
      </c>
      <c r="C111" s="147" t="s">
        <v>82</v>
      </c>
      <c r="D111" s="148"/>
    </row>
    <row r="112" spans="1:4" ht="12.75">
      <c r="A112" s="145"/>
      <c r="B112" s="146" t="s">
        <v>83</v>
      </c>
      <c r="C112" s="147" t="s">
        <v>82</v>
      </c>
      <c r="D112" s="148"/>
    </row>
    <row r="113" spans="1:4" ht="12.75">
      <c r="A113" s="145"/>
      <c r="B113" s="77" t="s">
        <v>85</v>
      </c>
      <c r="C113" s="149" t="s">
        <v>402</v>
      </c>
      <c r="D113" s="114"/>
    </row>
    <row r="114" spans="1:4" ht="12.75">
      <c r="A114" s="142">
        <v>20</v>
      </c>
      <c r="B114" s="143" t="s">
        <v>859</v>
      </c>
      <c r="C114" s="140"/>
      <c r="D114" s="144"/>
    </row>
    <row r="115" spans="1:4" ht="12.75">
      <c r="A115" s="145"/>
      <c r="B115" s="146" t="s">
        <v>81</v>
      </c>
      <c r="C115" s="147" t="s">
        <v>82</v>
      </c>
      <c r="D115" s="148"/>
    </row>
    <row r="116" spans="1:4" ht="12.75">
      <c r="A116" s="145"/>
      <c r="B116" s="146" t="s">
        <v>83</v>
      </c>
      <c r="C116" s="147" t="s">
        <v>82</v>
      </c>
      <c r="D116" s="148"/>
    </row>
    <row r="117" spans="1:4" ht="12.75">
      <c r="A117" s="151" t="s">
        <v>95</v>
      </c>
      <c r="B117" s="152"/>
      <c r="C117" s="152"/>
      <c r="D117" s="153"/>
    </row>
    <row r="118" spans="1:4" ht="12.75">
      <c r="A118" s="154">
        <v>27</v>
      </c>
      <c r="B118" s="155" t="s">
        <v>96</v>
      </c>
      <c r="C118" s="155" t="s">
        <v>241</v>
      </c>
      <c r="D118" s="156">
        <v>1</v>
      </c>
    </row>
    <row r="119" spans="1:4" ht="12.75">
      <c r="A119" s="154">
        <v>28</v>
      </c>
      <c r="B119" s="155" t="s">
        <v>97</v>
      </c>
      <c r="C119" s="155" t="s">
        <v>241</v>
      </c>
      <c r="D119" s="156">
        <f>D118</f>
        <v>1</v>
      </c>
    </row>
    <row r="120" spans="1:4" ht="12.75">
      <c r="A120" s="154">
        <v>29</v>
      </c>
      <c r="B120" s="155" t="s">
        <v>98</v>
      </c>
      <c r="C120" s="155" t="s">
        <v>241</v>
      </c>
      <c r="D120" s="156">
        <v>0</v>
      </c>
    </row>
    <row r="121" spans="1:4" ht="13.5" thickBot="1">
      <c r="A121" s="154">
        <v>30</v>
      </c>
      <c r="B121" s="157" t="s">
        <v>99</v>
      </c>
      <c r="C121" s="157" t="s">
        <v>402</v>
      </c>
      <c r="D121" s="158">
        <v>175.73</v>
      </c>
    </row>
    <row r="122" spans="1:4" ht="17.25" customHeight="1">
      <c r="A122" s="159" t="s">
        <v>100</v>
      </c>
      <c r="B122" s="160"/>
      <c r="C122" s="160"/>
      <c r="D122" s="161"/>
    </row>
    <row r="123" spans="1:4" ht="25.5">
      <c r="A123" s="162">
        <v>31</v>
      </c>
      <c r="B123" s="163" t="s">
        <v>101</v>
      </c>
      <c r="C123" s="164" t="s">
        <v>402</v>
      </c>
      <c r="D123" s="165">
        <f>D124-D125</f>
        <v>-516975.93</v>
      </c>
    </row>
    <row r="124" spans="1:4" ht="12.75">
      <c r="A124" s="162">
        <f>A123+1</f>
        <v>32</v>
      </c>
      <c r="B124" s="164" t="s">
        <v>102</v>
      </c>
      <c r="C124" s="164" t="s">
        <v>402</v>
      </c>
      <c r="D124" s="165">
        <v>0</v>
      </c>
    </row>
    <row r="125" spans="1:4" ht="12.75">
      <c r="A125" s="162">
        <f>A124+1</f>
        <v>33</v>
      </c>
      <c r="B125" s="164" t="s">
        <v>103</v>
      </c>
      <c r="C125" s="164" t="s">
        <v>402</v>
      </c>
      <c r="D125" s="165">
        <f>D133+D144+D155+D166</f>
        <v>516975.93</v>
      </c>
    </row>
    <row r="126" spans="1:4" ht="12.75" customHeight="1">
      <c r="A126" s="162">
        <f>A125+1</f>
        <v>34</v>
      </c>
      <c r="B126" s="163" t="s">
        <v>104</v>
      </c>
      <c r="C126" s="164" t="s">
        <v>402</v>
      </c>
      <c r="D126" s="165">
        <f>D127-D128</f>
        <v>-742642.5299999999</v>
      </c>
    </row>
    <row r="127" spans="1:4" ht="12.75" customHeight="1">
      <c r="A127" s="162">
        <f>A126+1</f>
        <v>35</v>
      </c>
      <c r="B127" s="164" t="s">
        <v>105</v>
      </c>
      <c r="C127" s="164" t="s">
        <v>402</v>
      </c>
      <c r="D127" s="165">
        <v>0</v>
      </c>
    </row>
    <row r="128" spans="1:4" ht="12.75">
      <c r="A128" s="162">
        <f>A127+1</f>
        <v>36</v>
      </c>
      <c r="B128" s="164" t="s">
        <v>106</v>
      </c>
      <c r="C128" s="164" t="s">
        <v>402</v>
      </c>
      <c r="D128" s="165">
        <f>D136+D147+D158+D169</f>
        <v>742642.5299999999</v>
      </c>
    </row>
    <row r="129" spans="1:4" ht="29.25" customHeight="1">
      <c r="A129" s="166" t="s">
        <v>107</v>
      </c>
      <c r="B129" s="167"/>
      <c r="C129" s="167"/>
      <c r="D129" s="168"/>
    </row>
    <row r="130" spans="1:4" ht="39.75" customHeight="1">
      <c r="A130" s="127" t="s">
        <v>108</v>
      </c>
      <c r="B130" s="129" t="s">
        <v>397</v>
      </c>
      <c r="C130" s="169" t="s">
        <v>109</v>
      </c>
      <c r="D130" s="130"/>
    </row>
    <row r="131" spans="1:4" ht="15" customHeight="1">
      <c r="A131" s="127" t="s">
        <v>110</v>
      </c>
      <c r="B131" s="129" t="s">
        <v>811</v>
      </c>
      <c r="C131" s="128" t="s">
        <v>281</v>
      </c>
      <c r="D131" s="130" t="s">
        <v>170</v>
      </c>
    </row>
    <row r="132" spans="1:4" ht="15" customHeight="1">
      <c r="A132" s="127" t="s">
        <v>111</v>
      </c>
      <c r="B132" s="128" t="s">
        <v>112</v>
      </c>
      <c r="C132" s="128" t="s">
        <v>113</v>
      </c>
      <c r="D132" s="130">
        <f>ROUND(D137/1605.98,1)</f>
        <v>565.6</v>
      </c>
    </row>
    <row r="133" spans="1:4" ht="15" customHeight="1">
      <c r="A133" s="127" t="s">
        <v>114</v>
      </c>
      <c r="B133" s="128" t="s">
        <v>826</v>
      </c>
      <c r="C133" s="128" t="s">
        <v>402</v>
      </c>
      <c r="D133" s="130">
        <v>292866.91</v>
      </c>
    </row>
    <row r="134" spans="1:4" ht="15" customHeight="1">
      <c r="A134" s="127" t="s">
        <v>115</v>
      </c>
      <c r="B134" s="128" t="s">
        <v>116</v>
      </c>
      <c r="C134" s="128" t="s">
        <v>402</v>
      </c>
      <c r="D134" s="130">
        <v>921890.49</v>
      </c>
    </row>
    <row r="135" spans="1:4" ht="15" customHeight="1">
      <c r="A135" s="127" t="s">
        <v>117</v>
      </c>
      <c r="B135" s="128" t="s">
        <v>118</v>
      </c>
      <c r="C135" s="128" t="s">
        <v>402</v>
      </c>
      <c r="D135" s="130">
        <v>809156.6</v>
      </c>
    </row>
    <row r="136" spans="1:4" ht="15" customHeight="1">
      <c r="A136" s="127" t="s">
        <v>119</v>
      </c>
      <c r="B136" s="128" t="s">
        <v>840</v>
      </c>
      <c r="C136" s="128" t="s">
        <v>402</v>
      </c>
      <c r="D136" s="130">
        <f>D133+D134-D135</f>
        <v>405600.79999999993</v>
      </c>
    </row>
    <row r="137" spans="1:6" ht="15" customHeight="1">
      <c r="A137" s="127" t="s">
        <v>120</v>
      </c>
      <c r="B137" s="128" t="s">
        <v>121</v>
      </c>
      <c r="C137" s="128" t="s">
        <v>402</v>
      </c>
      <c r="D137" s="132">
        <f>ROUND(E137*1.18,2)</f>
        <v>908277.03</v>
      </c>
      <c r="E137" s="27">
        <v>769726.3</v>
      </c>
      <c r="F137" s="170" t="s">
        <v>122</v>
      </c>
    </row>
    <row r="138" spans="1:4" ht="15" customHeight="1">
      <c r="A138" s="127" t="s">
        <v>123</v>
      </c>
      <c r="B138" s="128" t="s">
        <v>124</v>
      </c>
      <c r="C138" s="128" t="s">
        <v>402</v>
      </c>
      <c r="D138" s="130">
        <f>ROUND(197046632.58/198500080.13*D137,2)</f>
        <v>901626.49</v>
      </c>
    </row>
    <row r="139" spans="1:4" ht="15" customHeight="1">
      <c r="A139" s="127" t="s">
        <v>125</v>
      </c>
      <c r="B139" s="131" t="s">
        <v>126</v>
      </c>
      <c r="C139" s="128" t="s">
        <v>402</v>
      </c>
      <c r="D139" s="130">
        <f>ROUND(73681446.38/198500080.13*D137,2)</f>
        <v>337144.27</v>
      </c>
    </row>
    <row r="140" spans="1:4" ht="15" customHeight="1" thickBot="1">
      <c r="A140" s="171" t="s">
        <v>127</v>
      </c>
      <c r="B140" s="172" t="s">
        <v>128</v>
      </c>
      <c r="C140" s="173" t="s">
        <v>402</v>
      </c>
      <c r="D140" s="174">
        <v>0</v>
      </c>
    </row>
    <row r="141" spans="1:4" ht="36" customHeight="1">
      <c r="A141" s="127" t="s">
        <v>129</v>
      </c>
      <c r="B141" s="129" t="s">
        <v>397</v>
      </c>
      <c r="C141" s="175" t="s">
        <v>565</v>
      </c>
      <c r="D141" s="130"/>
    </row>
    <row r="142" spans="1:4" ht="15" customHeight="1">
      <c r="A142" s="127" t="s">
        <v>130</v>
      </c>
      <c r="B142" s="129" t="s">
        <v>811</v>
      </c>
      <c r="C142" s="128" t="s">
        <v>281</v>
      </c>
      <c r="D142" s="130" t="s">
        <v>131</v>
      </c>
    </row>
    <row r="143" spans="1:4" ht="15" customHeight="1">
      <c r="A143" s="127" t="s">
        <v>132</v>
      </c>
      <c r="B143" s="128" t="s">
        <v>112</v>
      </c>
      <c r="C143" s="128" t="s">
        <v>113</v>
      </c>
      <c r="D143" s="130">
        <f>ROUND(D148/28.03,1)</f>
        <v>8932.5</v>
      </c>
    </row>
    <row r="144" spans="1:4" ht="15" customHeight="1">
      <c r="A144" s="127" t="s">
        <v>133</v>
      </c>
      <c r="B144" s="128" t="s">
        <v>826</v>
      </c>
      <c r="C144" s="128" t="s">
        <v>402</v>
      </c>
      <c r="D144" s="130">
        <v>150587</v>
      </c>
    </row>
    <row r="145" spans="1:4" ht="15" customHeight="1">
      <c r="A145" s="127" t="s">
        <v>134</v>
      </c>
      <c r="B145" s="128" t="s">
        <v>116</v>
      </c>
      <c r="C145" s="128" t="s">
        <v>402</v>
      </c>
      <c r="D145" s="130">
        <v>246195</v>
      </c>
    </row>
    <row r="146" spans="1:4" ht="15" customHeight="1">
      <c r="A146" s="127" t="s">
        <v>135</v>
      </c>
      <c r="B146" s="128" t="s">
        <v>118</v>
      </c>
      <c r="C146" s="128" t="s">
        <v>402</v>
      </c>
      <c r="D146" s="130">
        <v>204766</v>
      </c>
    </row>
    <row r="147" spans="1:4" ht="15" customHeight="1">
      <c r="A147" s="127" t="s">
        <v>136</v>
      </c>
      <c r="B147" s="128" t="s">
        <v>840</v>
      </c>
      <c r="C147" s="128" t="s">
        <v>402</v>
      </c>
      <c r="D147" s="130">
        <f>D144+D145-D146</f>
        <v>192016</v>
      </c>
    </row>
    <row r="148" spans="1:6" ht="15" customHeight="1">
      <c r="A148" s="127" t="s">
        <v>137</v>
      </c>
      <c r="B148" s="128" t="s">
        <v>121</v>
      </c>
      <c r="C148" s="128" t="s">
        <v>402</v>
      </c>
      <c r="D148" s="132">
        <f>ROUND(E148*1.18,2)</f>
        <v>250378.29</v>
      </c>
      <c r="E148" s="27">
        <v>212184.99</v>
      </c>
      <c r="F148" s="170" t="s">
        <v>122</v>
      </c>
    </row>
    <row r="149" spans="1:4" ht="15" customHeight="1">
      <c r="A149" s="127" t="s">
        <v>138</v>
      </c>
      <c r="B149" s="128" t="s">
        <v>124</v>
      </c>
      <c r="C149" s="128" t="s">
        <v>402</v>
      </c>
      <c r="D149" s="130">
        <f>ROUND(75217758.95/67649533.13*D148,2)</f>
        <v>278389.12</v>
      </c>
    </row>
    <row r="150" spans="1:4" ht="15" customHeight="1">
      <c r="A150" s="127" t="s">
        <v>139</v>
      </c>
      <c r="B150" s="131" t="s">
        <v>126</v>
      </c>
      <c r="C150" s="128" t="s">
        <v>402</v>
      </c>
      <c r="D150" s="130">
        <f>ROUND(14455264.66/67649533.13*D148,2)</f>
        <v>53500.51</v>
      </c>
    </row>
    <row r="151" spans="1:4" ht="26.25" thickBot="1">
      <c r="A151" s="171" t="s">
        <v>140</v>
      </c>
      <c r="B151" s="172" t="s">
        <v>128</v>
      </c>
      <c r="C151" s="173" t="s">
        <v>402</v>
      </c>
      <c r="D151" s="174">
        <v>0</v>
      </c>
    </row>
    <row r="152" spans="1:4" ht="27" customHeight="1">
      <c r="A152" s="127" t="s">
        <v>141</v>
      </c>
      <c r="B152" s="129" t="s">
        <v>397</v>
      </c>
      <c r="C152" s="175" t="s">
        <v>543</v>
      </c>
      <c r="D152" s="130"/>
    </row>
    <row r="153" spans="1:4" ht="13.5">
      <c r="A153" s="127" t="s">
        <v>142</v>
      </c>
      <c r="B153" s="129" t="s">
        <v>811</v>
      </c>
      <c r="C153" s="128" t="s">
        <v>281</v>
      </c>
      <c r="D153" s="130" t="s">
        <v>131</v>
      </c>
    </row>
    <row r="154" spans="1:4" ht="12.75">
      <c r="A154" s="127" t="s">
        <v>143</v>
      </c>
      <c r="B154" s="128" t="s">
        <v>112</v>
      </c>
      <c r="C154" s="128" t="s">
        <v>113</v>
      </c>
      <c r="D154" s="130">
        <f>D143-0.03*12*3400</f>
        <v>7708.5</v>
      </c>
    </row>
    <row r="155" spans="1:4" ht="12.75">
      <c r="A155" s="127" t="s">
        <v>144</v>
      </c>
      <c r="B155" s="128" t="s">
        <v>826</v>
      </c>
      <c r="C155" s="128" t="s">
        <v>402</v>
      </c>
      <c r="D155" s="130">
        <v>70766</v>
      </c>
    </row>
    <row r="156" spans="1:4" ht="12.75" customHeight="1">
      <c r="A156" s="127" t="s">
        <v>145</v>
      </c>
      <c r="B156" s="128" t="s">
        <v>116</v>
      </c>
      <c r="C156" s="128" t="s">
        <v>402</v>
      </c>
      <c r="D156" s="130">
        <v>185623</v>
      </c>
    </row>
    <row r="157" spans="1:4" ht="12.75" customHeight="1">
      <c r="A157" s="127" t="s">
        <v>146</v>
      </c>
      <c r="B157" s="128" t="s">
        <v>118</v>
      </c>
      <c r="C157" s="128" t="s">
        <v>402</v>
      </c>
      <c r="D157" s="130">
        <v>152262</v>
      </c>
    </row>
    <row r="158" spans="1:4" ht="12.75" customHeight="1">
      <c r="A158" s="127" t="s">
        <v>147</v>
      </c>
      <c r="B158" s="128" t="s">
        <v>840</v>
      </c>
      <c r="C158" s="128" t="s">
        <v>402</v>
      </c>
      <c r="D158" s="130">
        <f>D155+D156-D157</f>
        <v>104127</v>
      </c>
    </row>
    <row r="159" spans="1:6" ht="12.75" customHeight="1">
      <c r="A159" s="127" t="s">
        <v>148</v>
      </c>
      <c r="B159" s="128" t="s">
        <v>121</v>
      </c>
      <c r="C159" s="128" t="s">
        <v>402</v>
      </c>
      <c r="D159" s="132">
        <f>ROUND(E159*1.18,2)</f>
        <v>185327.12</v>
      </c>
      <c r="E159" s="27">
        <v>157056.88</v>
      </c>
      <c r="F159" s="170" t="s">
        <v>122</v>
      </c>
    </row>
    <row r="160" spans="1:4" ht="12.75" customHeight="1">
      <c r="A160" s="127" t="s">
        <v>149</v>
      </c>
      <c r="B160" s="128" t="s">
        <v>124</v>
      </c>
      <c r="C160" s="128" t="s">
        <v>402</v>
      </c>
      <c r="D160" s="130">
        <f>ROUND(75217758.95/67649533.13*D159,2)</f>
        <v>206060.41</v>
      </c>
    </row>
    <row r="161" spans="1:4" ht="25.5">
      <c r="A161" s="127" t="s">
        <v>150</v>
      </c>
      <c r="B161" s="131" t="s">
        <v>126</v>
      </c>
      <c r="C161" s="128" t="s">
        <v>402</v>
      </c>
      <c r="D161" s="130">
        <f>ROUND(14455264.66/67649533.13*D159,2)</f>
        <v>39600.46</v>
      </c>
    </row>
    <row r="162" spans="1:4" ht="26.25" customHeight="1" thickBot="1">
      <c r="A162" s="171" t="s">
        <v>151</v>
      </c>
      <c r="B162" s="172" t="s">
        <v>128</v>
      </c>
      <c r="C162" s="173" t="s">
        <v>402</v>
      </c>
      <c r="D162" s="174">
        <v>0</v>
      </c>
    </row>
    <row r="163" spans="1:4" ht="37.5">
      <c r="A163" s="127" t="s">
        <v>152</v>
      </c>
      <c r="B163" s="129" t="s">
        <v>397</v>
      </c>
      <c r="C163" s="176" t="s">
        <v>153</v>
      </c>
      <c r="D163" s="130"/>
    </row>
    <row r="164" spans="1:4" ht="13.5" customHeight="1">
      <c r="A164" s="127" t="s">
        <v>154</v>
      </c>
      <c r="B164" s="129" t="s">
        <v>811</v>
      </c>
      <c r="C164" s="128" t="s">
        <v>281</v>
      </c>
      <c r="D164" s="130" t="s">
        <v>171</v>
      </c>
    </row>
    <row r="165" spans="1:4" ht="12.75">
      <c r="A165" s="127" t="s">
        <v>155</v>
      </c>
      <c r="B165" s="128" t="s">
        <v>112</v>
      </c>
      <c r="C165" s="128" t="s">
        <v>113</v>
      </c>
      <c r="D165" s="130">
        <f>ROUND(D170/3.83,1)</f>
        <v>16996</v>
      </c>
    </row>
    <row r="166" spans="1:4" ht="12.75">
      <c r="A166" s="127" t="s">
        <v>156</v>
      </c>
      <c r="B166" s="128" t="s">
        <v>826</v>
      </c>
      <c r="C166" s="128" t="s">
        <v>402</v>
      </c>
      <c r="D166" s="130">
        <v>2756.02</v>
      </c>
    </row>
    <row r="167" spans="1:4" ht="12.75" customHeight="1">
      <c r="A167" s="127" t="s">
        <v>157</v>
      </c>
      <c r="B167" s="128" t="s">
        <v>116</v>
      </c>
      <c r="C167" s="128" t="s">
        <v>402</v>
      </c>
      <c r="D167" s="130">
        <v>63241.74</v>
      </c>
    </row>
    <row r="168" spans="1:4" ht="12.75" customHeight="1">
      <c r="A168" s="127" t="s">
        <v>158</v>
      </c>
      <c r="B168" s="128" t="s">
        <v>118</v>
      </c>
      <c r="C168" s="128" t="s">
        <v>402</v>
      </c>
      <c r="D168" s="130">
        <v>25099.03</v>
      </c>
    </row>
    <row r="169" spans="1:4" ht="12.75" customHeight="1">
      <c r="A169" s="127" t="s">
        <v>159</v>
      </c>
      <c r="B169" s="128" t="s">
        <v>840</v>
      </c>
      <c r="C169" s="128" t="s">
        <v>402</v>
      </c>
      <c r="D169" s="130">
        <f>D166+D167-D168</f>
        <v>40898.729999999996</v>
      </c>
    </row>
    <row r="170" spans="1:6" ht="12.75" customHeight="1">
      <c r="A170" s="127" t="s">
        <v>161</v>
      </c>
      <c r="B170" s="128" t="s">
        <v>121</v>
      </c>
      <c r="C170" s="128" t="s">
        <v>402</v>
      </c>
      <c r="D170" s="132">
        <f>ROUND(E170*1.18,2)</f>
        <v>65094.68</v>
      </c>
      <c r="E170" s="27">
        <v>55164.98</v>
      </c>
      <c r="F170" s="170" t="s">
        <v>122</v>
      </c>
    </row>
    <row r="171" spans="1:4" ht="12.75" customHeight="1">
      <c r="A171" s="127" t="s">
        <v>162</v>
      </c>
      <c r="B171" s="128" t="s">
        <v>124</v>
      </c>
      <c r="C171" s="128" t="s">
        <v>402</v>
      </c>
      <c r="D171" s="130">
        <f>ROUND(7063221.41/16105544.66*D170,2)</f>
        <v>28547.82</v>
      </c>
    </row>
    <row r="172" spans="1:4" ht="25.5">
      <c r="A172" s="127" t="s">
        <v>163</v>
      </c>
      <c r="B172" s="131" t="s">
        <v>126</v>
      </c>
      <c r="C172" s="128" t="s">
        <v>402</v>
      </c>
      <c r="D172" s="130">
        <f>ROUND(9326800.88/16105544.66*D170,2)</f>
        <v>37696.65</v>
      </c>
    </row>
    <row r="173" spans="1:4" ht="26.25" customHeight="1" thickBot="1">
      <c r="A173" s="171" t="s">
        <v>164</v>
      </c>
      <c r="B173" s="172" t="s">
        <v>128</v>
      </c>
      <c r="C173" s="173" t="s">
        <v>402</v>
      </c>
      <c r="D173" s="174">
        <v>0</v>
      </c>
    </row>
    <row r="174" spans="1:4" ht="12.75" customHeight="1">
      <c r="A174" s="154">
        <v>48</v>
      </c>
      <c r="B174" s="155" t="s">
        <v>96</v>
      </c>
      <c r="C174" s="155" t="s">
        <v>241</v>
      </c>
      <c r="D174" s="156">
        <v>2</v>
      </c>
    </row>
    <row r="175" spans="1:4" ht="12.75" customHeight="1">
      <c r="A175" s="154">
        <f>A174+1</f>
        <v>49</v>
      </c>
      <c r="B175" s="155" t="s">
        <v>97</v>
      </c>
      <c r="C175" s="155" t="s">
        <v>241</v>
      </c>
      <c r="D175" s="156">
        <f>D174</f>
        <v>2</v>
      </c>
    </row>
    <row r="176" spans="1:4" ht="12.75" customHeight="1">
      <c r="A176" s="154">
        <f>A175+1</f>
        <v>50</v>
      </c>
      <c r="B176" s="155" t="s">
        <v>98</v>
      </c>
      <c r="C176" s="155" t="s">
        <v>241</v>
      </c>
      <c r="D176" s="156">
        <v>0</v>
      </c>
    </row>
    <row r="177" spans="1:4" ht="15" customHeight="1">
      <c r="A177" s="154">
        <f>A176+1</f>
        <v>51</v>
      </c>
      <c r="B177" s="155" t="s">
        <v>99</v>
      </c>
      <c r="C177" s="155" t="s">
        <v>402</v>
      </c>
      <c r="D177" s="156">
        <v>761.79</v>
      </c>
    </row>
    <row r="178" spans="1:4" ht="12.75" customHeight="1">
      <c r="A178" s="177" t="s">
        <v>165</v>
      </c>
      <c r="B178" s="178"/>
      <c r="C178" s="178"/>
      <c r="D178" s="179"/>
    </row>
    <row r="179" spans="1:4" ht="15" customHeight="1">
      <c r="A179" s="180">
        <v>52</v>
      </c>
      <c r="B179" s="181" t="s">
        <v>166</v>
      </c>
      <c r="C179" s="182" t="s">
        <v>241</v>
      </c>
      <c r="D179" s="183">
        <v>4</v>
      </c>
    </row>
    <row r="180" spans="1:4" ht="15">
      <c r="A180" s="180">
        <f>A179+1</f>
        <v>53</v>
      </c>
      <c r="B180" s="181" t="s">
        <v>167</v>
      </c>
      <c r="C180" s="182" t="s">
        <v>241</v>
      </c>
      <c r="D180" s="183">
        <v>1</v>
      </c>
    </row>
    <row r="181" spans="1:4" ht="27" customHeight="1">
      <c r="A181" s="180">
        <f>A180+1</f>
        <v>54</v>
      </c>
      <c r="B181" s="184" t="s">
        <v>168</v>
      </c>
      <c r="C181" s="182" t="s">
        <v>402</v>
      </c>
      <c r="D181" s="183">
        <v>12112.06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186" customWidth="1"/>
    <col min="2" max="2" width="60.140625" style="186" customWidth="1"/>
    <col min="3" max="3" width="19.7109375" style="186" customWidth="1"/>
    <col min="4" max="4" width="14.57421875" style="186" customWidth="1"/>
    <col min="5" max="5" width="9.140625" style="187" hidden="1" customWidth="1"/>
    <col min="6" max="6" width="9.140625" style="186" hidden="1" customWidth="1"/>
    <col min="7" max="16384" width="9.140625" style="186" customWidth="1"/>
  </cols>
  <sheetData>
    <row r="1" ht="15.75">
      <c r="A1" s="185" t="s">
        <v>817</v>
      </c>
    </row>
    <row r="2" ht="16.5" thickBot="1">
      <c r="A2" s="185" t="s">
        <v>818</v>
      </c>
    </row>
    <row r="3" spans="1:4" ht="20.25" customHeight="1" thickBot="1">
      <c r="A3" s="602" t="s">
        <v>56</v>
      </c>
      <c r="B3" s="603"/>
      <c r="C3" s="603"/>
      <c r="D3" s="604"/>
    </row>
    <row r="4" spans="1:4" ht="36.75" customHeight="1">
      <c r="A4" s="188" t="s">
        <v>573</v>
      </c>
      <c r="B4" s="189" t="s">
        <v>277</v>
      </c>
      <c r="C4" s="189" t="s">
        <v>347</v>
      </c>
      <c r="D4" s="190" t="s">
        <v>279</v>
      </c>
    </row>
    <row r="5" spans="1:5" ht="15.75">
      <c r="A5" s="191" t="s">
        <v>537</v>
      </c>
      <c r="B5" s="192" t="s">
        <v>280</v>
      </c>
      <c r="C5" s="193" t="s">
        <v>281</v>
      </c>
      <c r="D5" s="194">
        <v>42825</v>
      </c>
      <c r="E5" s="187">
        <v>1</v>
      </c>
    </row>
    <row r="6" spans="1:5" ht="15.75">
      <c r="A6" s="191" t="s">
        <v>538</v>
      </c>
      <c r="B6" s="192" t="s">
        <v>820</v>
      </c>
      <c r="C6" s="193" t="s">
        <v>281</v>
      </c>
      <c r="D6" s="194" t="s">
        <v>57</v>
      </c>
      <c r="E6" s="187">
        <v>2</v>
      </c>
    </row>
    <row r="7" spans="1:5" ht="16.5" thickBot="1">
      <c r="A7" s="195" t="s">
        <v>539</v>
      </c>
      <c r="B7" s="196" t="s">
        <v>822</v>
      </c>
      <c r="C7" s="197" t="s">
        <v>281</v>
      </c>
      <c r="D7" s="198" t="s">
        <v>58</v>
      </c>
      <c r="E7" s="187">
        <v>3</v>
      </c>
    </row>
    <row r="8" spans="1:5" ht="27.75" customHeight="1">
      <c r="A8" s="199" t="s">
        <v>823</v>
      </c>
      <c r="B8" s="200"/>
      <c r="C8" s="200"/>
      <c r="D8" s="201"/>
      <c r="E8" s="186">
        <v>4</v>
      </c>
    </row>
    <row r="9" spans="1:5" ht="13.5">
      <c r="A9" s="202" t="s">
        <v>540</v>
      </c>
      <c r="B9" s="203" t="s">
        <v>824</v>
      </c>
      <c r="C9" s="204" t="s">
        <v>402</v>
      </c>
      <c r="D9" s="205">
        <v>2402.84</v>
      </c>
      <c r="E9" s="186">
        <v>5</v>
      </c>
    </row>
    <row r="10" spans="1:5" ht="13.5">
      <c r="A10" s="202" t="s">
        <v>289</v>
      </c>
      <c r="B10" s="203" t="s">
        <v>825</v>
      </c>
      <c r="C10" s="204" t="s">
        <v>402</v>
      </c>
      <c r="D10" s="205">
        <v>0</v>
      </c>
      <c r="E10" s="186">
        <v>6</v>
      </c>
    </row>
    <row r="11" spans="1:5" ht="13.5">
      <c r="A11" s="202" t="s">
        <v>290</v>
      </c>
      <c r="B11" s="203" t="s">
        <v>826</v>
      </c>
      <c r="C11" s="204" t="s">
        <v>402</v>
      </c>
      <c r="D11" s="205">
        <v>312592.79</v>
      </c>
      <c r="E11" s="186">
        <v>7</v>
      </c>
    </row>
    <row r="12" spans="1:5" ht="25.5">
      <c r="A12" s="202" t="s">
        <v>292</v>
      </c>
      <c r="B12" s="206" t="s">
        <v>827</v>
      </c>
      <c r="C12" s="203" t="s">
        <v>402</v>
      </c>
      <c r="D12" s="205">
        <v>780927.28</v>
      </c>
      <c r="E12" s="186">
        <v>8</v>
      </c>
    </row>
    <row r="13" spans="1:5" ht="13.5">
      <c r="A13" s="202" t="s">
        <v>294</v>
      </c>
      <c r="B13" s="203" t="s">
        <v>828</v>
      </c>
      <c r="C13" s="204" t="s">
        <v>402</v>
      </c>
      <c r="D13" s="205">
        <v>545965.13</v>
      </c>
      <c r="E13" s="186">
        <v>9</v>
      </c>
    </row>
    <row r="14" spans="1:5" ht="13.5">
      <c r="A14" s="202" t="s">
        <v>296</v>
      </c>
      <c r="B14" s="203" t="s">
        <v>829</v>
      </c>
      <c r="C14" s="204" t="s">
        <v>402</v>
      </c>
      <c r="D14" s="205">
        <v>136793.03</v>
      </c>
      <c r="E14" s="186">
        <v>10</v>
      </c>
    </row>
    <row r="15" spans="1:5" ht="12.75">
      <c r="A15" s="202" t="s">
        <v>298</v>
      </c>
      <c r="B15" s="203" t="s">
        <v>830</v>
      </c>
      <c r="C15" s="203" t="s">
        <v>402</v>
      </c>
      <c r="D15" s="205">
        <v>98169.12</v>
      </c>
      <c r="E15" s="186">
        <v>11</v>
      </c>
    </row>
    <row r="16" spans="1:5" ht="12.75">
      <c r="A16" s="202" t="s">
        <v>366</v>
      </c>
      <c r="B16" s="203" t="s">
        <v>831</v>
      </c>
      <c r="C16" s="203" t="s">
        <v>402</v>
      </c>
      <c r="D16" s="205">
        <v>758712.86</v>
      </c>
      <c r="E16" s="186">
        <v>12</v>
      </c>
    </row>
    <row r="17" spans="1:5" ht="12.75">
      <c r="A17" s="202" t="s">
        <v>302</v>
      </c>
      <c r="B17" s="203" t="s">
        <v>832</v>
      </c>
      <c r="C17" s="203" t="s">
        <v>402</v>
      </c>
      <c r="D17" s="205">
        <v>758712.86</v>
      </c>
      <c r="E17" s="186">
        <v>13</v>
      </c>
    </row>
    <row r="18" spans="1:5" ht="12.75">
      <c r="A18" s="202" t="s">
        <v>304</v>
      </c>
      <c r="B18" s="203" t="s">
        <v>833</v>
      </c>
      <c r="C18" s="203" t="s">
        <v>402</v>
      </c>
      <c r="D18" s="205">
        <v>0</v>
      </c>
      <c r="E18" s="186">
        <v>14</v>
      </c>
    </row>
    <row r="19" spans="1:5" ht="12.75">
      <c r="A19" s="202" t="s">
        <v>306</v>
      </c>
      <c r="B19" s="203" t="s">
        <v>834</v>
      </c>
      <c r="C19" s="203" t="s">
        <v>402</v>
      </c>
      <c r="D19" s="205">
        <v>0</v>
      </c>
      <c r="E19" s="186">
        <v>15</v>
      </c>
    </row>
    <row r="20" spans="1:5" ht="13.5">
      <c r="A20" s="202" t="s">
        <v>308</v>
      </c>
      <c r="B20" s="203" t="s">
        <v>835</v>
      </c>
      <c r="C20" s="204" t="s">
        <v>402</v>
      </c>
      <c r="D20" s="205">
        <v>0</v>
      </c>
      <c r="E20" s="186">
        <v>16</v>
      </c>
    </row>
    <row r="21" spans="1:5" ht="13.5">
      <c r="A21" s="202" t="s">
        <v>310</v>
      </c>
      <c r="B21" s="203" t="s">
        <v>836</v>
      </c>
      <c r="C21" s="204" t="s">
        <v>402</v>
      </c>
      <c r="D21" s="205">
        <v>0</v>
      </c>
      <c r="E21" s="186">
        <v>17</v>
      </c>
    </row>
    <row r="22" spans="1:5" ht="13.5">
      <c r="A22" s="202" t="s">
        <v>312</v>
      </c>
      <c r="B22" s="203" t="s">
        <v>837</v>
      </c>
      <c r="C22" s="204" t="s">
        <v>402</v>
      </c>
      <c r="D22" s="205">
        <v>761115.7</v>
      </c>
      <c r="E22" s="186">
        <v>18</v>
      </c>
    </row>
    <row r="23" spans="1:5" ht="12.75">
      <c r="A23" s="202" t="s">
        <v>315</v>
      </c>
      <c r="B23" s="203" t="s">
        <v>838</v>
      </c>
      <c r="C23" s="203" t="s">
        <v>402</v>
      </c>
      <c r="D23" s="205">
        <v>0</v>
      </c>
      <c r="E23" s="186">
        <v>19</v>
      </c>
    </row>
    <row r="24" spans="1:5" ht="12.75">
      <c r="A24" s="202" t="s">
        <v>317</v>
      </c>
      <c r="B24" s="203" t="s">
        <v>839</v>
      </c>
      <c r="C24" s="203" t="s">
        <v>402</v>
      </c>
      <c r="D24" s="205">
        <v>0</v>
      </c>
      <c r="E24" s="186">
        <v>20</v>
      </c>
    </row>
    <row r="25" spans="1:5" ht="13.5" thickBot="1">
      <c r="A25" s="207" t="s">
        <v>319</v>
      </c>
      <c r="B25" s="208" t="s">
        <v>840</v>
      </c>
      <c r="C25" s="208" t="s">
        <v>402</v>
      </c>
      <c r="D25" s="209">
        <v>332404.37</v>
      </c>
      <c r="E25" s="186">
        <v>21</v>
      </c>
    </row>
    <row r="26" spans="1:5" ht="34.5" customHeight="1">
      <c r="A26" s="612" t="s">
        <v>841</v>
      </c>
      <c r="B26" s="613"/>
      <c r="C26" s="613"/>
      <c r="D26" s="614"/>
      <c r="E26" s="186">
        <v>22</v>
      </c>
    </row>
    <row r="27" spans="1:5" ht="28.5" customHeight="1">
      <c r="A27" s="210" t="s">
        <v>842</v>
      </c>
      <c r="B27" s="594" t="s">
        <v>843</v>
      </c>
      <c r="C27" s="595"/>
      <c r="D27" s="596"/>
      <c r="E27" s="187">
        <v>23</v>
      </c>
    </row>
    <row r="28" spans="1:5" ht="12.75" customHeight="1">
      <c r="A28" s="211" t="s">
        <v>844</v>
      </c>
      <c r="B28" s="212" t="s">
        <v>845</v>
      </c>
      <c r="C28" s="203" t="s">
        <v>402</v>
      </c>
      <c r="D28" s="205">
        <v>29772.86</v>
      </c>
      <c r="E28" s="187">
        <v>24</v>
      </c>
    </row>
    <row r="29" spans="1:5" ht="29.25" customHeight="1">
      <c r="A29" s="211" t="s">
        <v>846</v>
      </c>
      <c r="B29" s="594" t="s">
        <v>847</v>
      </c>
      <c r="C29" s="595"/>
      <c r="D29" s="596"/>
      <c r="E29" s="187">
        <v>25</v>
      </c>
    </row>
    <row r="30" spans="1:5" ht="12.75">
      <c r="A30" s="211" t="s">
        <v>848</v>
      </c>
      <c r="B30" s="212" t="s">
        <v>845</v>
      </c>
      <c r="C30" s="203" t="s">
        <v>402</v>
      </c>
      <c r="D30" s="205">
        <v>173406.82</v>
      </c>
      <c r="E30" s="187">
        <v>26</v>
      </c>
    </row>
    <row r="31" spans="1:5" ht="17.25" customHeight="1">
      <c r="A31" s="211" t="s">
        <v>849</v>
      </c>
      <c r="B31" s="594" t="s">
        <v>850</v>
      </c>
      <c r="C31" s="595"/>
      <c r="D31" s="596"/>
      <c r="E31" s="187">
        <v>27</v>
      </c>
    </row>
    <row r="32" spans="1:5" ht="12.75">
      <c r="A32" s="211" t="s">
        <v>851</v>
      </c>
      <c r="B32" s="212" t="s">
        <v>845</v>
      </c>
      <c r="C32" s="203" t="s">
        <v>402</v>
      </c>
      <c r="D32" s="205">
        <v>463111.47</v>
      </c>
      <c r="E32" s="187">
        <v>28</v>
      </c>
    </row>
    <row r="33" spans="1:5" ht="16.5" customHeight="1">
      <c r="A33" s="211" t="s">
        <v>852</v>
      </c>
      <c r="B33" s="594" t="s">
        <v>853</v>
      </c>
      <c r="C33" s="595"/>
      <c r="D33" s="596"/>
      <c r="E33" s="187">
        <v>29</v>
      </c>
    </row>
    <row r="34" spans="1:5" ht="12.75">
      <c r="A34" s="211" t="s">
        <v>854</v>
      </c>
      <c r="B34" s="212" t="s">
        <v>845</v>
      </c>
      <c r="C34" s="203" t="s">
        <v>402</v>
      </c>
      <c r="D34" s="205">
        <v>98169.12</v>
      </c>
      <c r="E34" s="187">
        <v>30</v>
      </c>
    </row>
    <row r="35" spans="1:5" ht="16.5" customHeight="1">
      <c r="A35" s="211" t="s">
        <v>855</v>
      </c>
      <c r="B35" s="594" t="s">
        <v>856</v>
      </c>
      <c r="C35" s="595"/>
      <c r="D35" s="596"/>
      <c r="E35" s="187">
        <v>31</v>
      </c>
    </row>
    <row r="36" spans="1:5" ht="13.5" thickBot="1">
      <c r="A36" s="213" t="s">
        <v>857</v>
      </c>
      <c r="B36" s="214" t="s">
        <v>845</v>
      </c>
      <c r="C36" s="215" t="s">
        <v>402</v>
      </c>
      <c r="D36" s="216">
        <v>16467.01</v>
      </c>
      <c r="E36" s="187">
        <v>32</v>
      </c>
    </row>
    <row r="37" spans="1:5" ht="13.5" thickBot="1">
      <c r="A37" s="597" t="s">
        <v>858</v>
      </c>
      <c r="B37" s="598"/>
      <c r="C37" s="598"/>
      <c r="D37" s="599"/>
      <c r="E37" s="187">
        <v>33</v>
      </c>
    </row>
    <row r="38" spans="1:5" ht="12.75">
      <c r="A38" s="217">
        <v>1</v>
      </c>
      <c r="B38" s="218" t="s">
        <v>859</v>
      </c>
      <c r="C38" s="219" t="s">
        <v>80</v>
      </c>
      <c r="D38" s="220"/>
      <c r="E38" s="187">
        <v>34</v>
      </c>
    </row>
    <row r="39" spans="1:5" ht="12.75">
      <c r="A39" s="221"/>
      <c r="B39" s="222" t="s">
        <v>81</v>
      </c>
      <c r="C39" s="223" t="s">
        <v>82</v>
      </c>
      <c r="D39" s="224" t="s">
        <v>735</v>
      </c>
      <c r="E39" s="187">
        <v>35</v>
      </c>
    </row>
    <row r="40" spans="1:5" ht="12.75">
      <c r="A40" s="221"/>
      <c r="B40" s="222" t="s">
        <v>83</v>
      </c>
      <c r="C40" s="223" t="s">
        <v>82</v>
      </c>
      <c r="D40" s="224" t="s">
        <v>84</v>
      </c>
      <c r="E40" s="187">
        <v>36</v>
      </c>
    </row>
    <row r="41" spans="1:5" ht="13.5" thickBot="1">
      <c r="A41" s="225"/>
      <c r="B41" s="226" t="s">
        <v>85</v>
      </c>
      <c r="C41" s="227" t="s">
        <v>402</v>
      </c>
      <c r="D41" s="228">
        <v>2.42</v>
      </c>
      <c r="E41" s="187">
        <v>37</v>
      </c>
    </row>
    <row r="42" spans="1:5" ht="12.75">
      <c r="A42" s="217">
        <v>2</v>
      </c>
      <c r="B42" s="218" t="s">
        <v>859</v>
      </c>
      <c r="C42" s="219" t="s">
        <v>86</v>
      </c>
      <c r="D42" s="220"/>
      <c r="E42" s="187">
        <v>38</v>
      </c>
    </row>
    <row r="43" spans="1:5" ht="12.75">
      <c r="A43" s="221"/>
      <c r="B43" s="222" t="s">
        <v>81</v>
      </c>
      <c r="C43" s="223" t="s">
        <v>82</v>
      </c>
      <c r="D43" s="224" t="s">
        <v>634</v>
      </c>
      <c r="E43" s="187">
        <v>39</v>
      </c>
    </row>
    <row r="44" spans="1:5" ht="12.75">
      <c r="A44" s="221"/>
      <c r="B44" s="222" t="s">
        <v>83</v>
      </c>
      <c r="C44" s="223" t="s">
        <v>82</v>
      </c>
      <c r="D44" s="224" t="s">
        <v>84</v>
      </c>
      <c r="E44" s="187">
        <v>40</v>
      </c>
    </row>
    <row r="45" spans="1:5" ht="13.5" thickBot="1">
      <c r="A45" s="225"/>
      <c r="B45" s="226" t="s">
        <v>85</v>
      </c>
      <c r="C45" s="227" t="s">
        <v>402</v>
      </c>
      <c r="D45" s="228">
        <v>1</v>
      </c>
      <c r="E45" s="187">
        <v>41</v>
      </c>
    </row>
    <row r="46" spans="1:5" ht="12.75">
      <c r="A46" s="217">
        <v>3</v>
      </c>
      <c r="B46" s="218" t="s">
        <v>859</v>
      </c>
      <c r="C46" s="219" t="s">
        <v>88</v>
      </c>
      <c r="D46" s="220"/>
      <c r="E46" s="187">
        <v>42</v>
      </c>
    </row>
    <row r="47" spans="1:5" ht="12.75">
      <c r="A47" s="221"/>
      <c r="B47" s="222" t="s">
        <v>81</v>
      </c>
      <c r="C47" s="223" t="s">
        <v>82</v>
      </c>
      <c r="D47" s="224" t="s">
        <v>87</v>
      </c>
      <c r="E47" s="187">
        <v>43</v>
      </c>
    </row>
    <row r="48" spans="1:5" ht="12.75">
      <c r="A48" s="221"/>
      <c r="B48" s="222" t="s">
        <v>83</v>
      </c>
      <c r="C48" s="223" t="s">
        <v>82</v>
      </c>
      <c r="D48" s="224" t="s">
        <v>84</v>
      </c>
      <c r="E48" s="187">
        <v>44</v>
      </c>
    </row>
    <row r="49" spans="1:5" ht="13.5" thickBot="1">
      <c r="A49" s="225"/>
      <c r="B49" s="226" t="s">
        <v>85</v>
      </c>
      <c r="C49" s="227" t="s">
        <v>402</v>
      </c>
      <c r="D49" s="228">
        <v>3.77</v>
      </c>
      <c r="E49" s="187">
        <v>45</v>
      </c>
    </row>
    <row r="50" spans="1:5" ht="12.75">
      <c r="A50" s="217">
        <v>4</v>
      </c>
      <c r="B50" s="218" t="s">
        <v>859</v>
      </c>
      <c r="C50" s="219" t="s">
        <v>89</v>
      </c>
      <c r="D50" s="220"/>
      <c r="E50" s="187">
        <v>46</v>
      </c>
    </row>
    <row r="51" spans="1:5" ht="12.75">
      <c r="A51" s="221"/>
      <c r="B51" s="222" t="s">
        <v>81</v>
      </c>
      <c r="C51" s="223" t="s">
        <v>82</v>
      </c>
      <c r="D51" s="224" t="s">
        <v>741</v>
      </c>
      <c r="E51" s="187">
        <v>47</v>
      </c>
    </row>
    <row r="52" spans="1:5" ht="12.75">
      <c r="A52" s="221"/>
      <c r="B52" s="222" t="s">
        <v>83</v>
      </c>
      <c r="C52" s="223" t="s">
        <v>82</v>
      </c>
      <c r="D52" s="224" t="s">
        <v>84</v>
      </c>
      <c r="E52" s="187">
        <v>48</v>
      </c>
    </row>
    <row r="53" spans="1:5" ht="13.5" thickBot="1">
      <c r="A53" s="225"/>
      <c r="B53" s="226" t="s">
        <v>85</v>
      </c>
      <c r="C53" s="227" t="s">
        <v>402</v>
      </c>
      <c r="D53" s="228">
        <v>0.83</v>
      </c>
      <c r="E53" s="187">
        <v>49</v>
      </c>
    </row>
    <row r="54" spans="1:5" ht="26.25" customHeight="1">
      <c r="A54" s="217">
        <v>5</v>
      </c>
      <c r="B54" s="218" t="s">
        <v>859</v>
      </c>
      <c r="C54" s="590" t="s">
        <v>90</v>
      </c>
      <c r="D54" s="591"/>
      <c r="E54" s="187">
        <v>50</v>
      </c>
    </row>
    <row r="55" spans="1:5" ht="12.75">
      <c r="A55" s="221"/>
      <c r="B55" s="222" t="s">
        <v>81</v>
      </c>
      <c r="C55" s="223" t="s">
        <v>82</v>
      </c>
      <c r="D55" s="224" t="s">
        <v>91</v>
      </c>
      <c r="E55" s="187">
        <v>51</v>
      </c>
    </row>
    <row r="56" spans="1:5" ht="12.75">
      <c r="A56" s="221"/>
      <c r="B56" s="222" t="s">
        <v>83</v>
      </c>
      <c r="C56" s="223" t="s">
        <v>82</v>
      </c>
      <c r="D56" s="224" t="s">
        <v>84</v>
      </c>
      <c r="E56" s="187">
        <v>52</v>
      </c>
    </row>
    <row r="57" spans="1:5" ht="13.5" thickBot="1">
      <c r="A57" s="225"/>
      <c r="B57" s="226" t="s">
        <v>85</v>
      </c>
      <c r="C57" s="227" t="s">
        <v>402</v>
      </c>
      <c r="D57" s="228">
        <v>0.74</v>
      </c>
      <c r="E57" s="187">
        <v>53</v>
      </c>
    </row>
    <row r="58" spans="1:5" ht="64.5" customHeight="1">
      <c r="A58" s="217">
        <v>6</v>
      </c>
      <c r="B58" s="218" t="s">
        <v>859</v>
      </c>
      <c r="C58" s="590" t="s">
        <v>847</v>
      </c>
      <c r="D58" s="591"/>
      <c r="E58" s="187">
        <v>54</v>
      </c>
    </row>
    <row r="59" spans="1:5" ht="12.75">
      <c r="A59" s="221"/>
      <c r="B59" s="222" t="s">
        <v>81</v>
      </c>
      <c r="C59" s="223" t="s">
        <v>82</v>
      </c>
      <c r="D59" s="224" t="s">
        <v>93</v>
      </c>
      <c r="E59" s="187">
        <v>55</v>
      </c>
    </row>
    <row r="60" spans="1:5" ht="12.75">
      <c r="A60" s="221"/>
      <c r="B60" s="222" t="s">
        <v>83</v>
      </c>
      <c r="C60" s="223" t="s">
        <v>82</v>
      </c>
      <c r="D60" s="224" t="s">
        <v>84</v>
      </c>
      <c r="E60" s="187">
        <v>56</v>
      </c>
    </row>
    <row r="61" spans="1:5" ht="13.5" thickBot="1">
      <c r="A61" s="225"/>
      <c r="B61" s="226" t="s">
        <v>85</v>
      </c>
      <c r="C61" s="227" t="s">
        <v>402</v>
      </c>
      <c r="D61" s="228">
        <v>4.31</v>
      </c>
      <c r="E61" s="187">
        <v>57</v>
      </c>
    </row>
    <row r="62" spans="1:5" ht="54.75" customHeight="1">
      <c r="A62" s="217">
        <v>7</v>
      </c>
      <c r="B62" s="218" t="s">
        <v>859</v>
      </c>
      <c r="C62" s="590" t="s">
        <v>853</v>
      </c>
      <c r="D62" s="591"/>
      <c r="E62" s="187">
        <v>58</v>
      </c>
    </row>
    <row r="63" spans="1:5" ht="12.75">
      <c r="A63" s="221"/>
      <c r="B63" s="222" t="s">
        <v>81</v>
      </c>
      <c r="C63" s="223" t="s">
        <v>82</v>
      </c>
      <c r="D63" s="224" t="s">
        <v>735</v>
      </c>
      <c r="E63" s="187">
        <v>59</v>
      </c>
    </row>
    <row r="64" spans="1:5" ht="12.75">
      <c r="A64" s="221"/>
      <c r="B64" s="222" t="s">
        <v>83</v>
      </c>
      <c r="C64" s="223" t="s">
        <v>82</v>
      </c>
      <c r="D64" s="224" t="s">
        <v>84</v>
      </c>
      <c r="E64" s="187">
        <v>60</v>
      </c>
    </row>
    <row r="65" spans="1:5" ht="13.5" thickBot="1">
      <c r="A65" s="225"/>
      <c r="B65" s="226" t="s">
        <v>85</v>
      </c>
      <c r="C65" s="227" t="s">
        <v>402</v>
      </c>
      <c r="D65" s="228">
        <v>2.44</v>
      </c>
      <c r="E65" s="187">
        <v>61</v>
      </c>
    </row>
    <row r="66" spans="1:5" ht="27" customHeight="1">
      <c r="A66" s="217">
        <v>8</v>
      </c>
      <c r="B66" s="218" t="s">
        <v>859</v>
      </c>
      <c r="C66" s="590" t="s">
        <v>94</v>
      </c>
      <c r="D66" s="591"/>
      <c r="E66" s="187">
        <v>62</v>
      </c>
    </row>
    <row r="67" spans="1:5" ht="12.75">
      <c r="A67" s="221"/>
      <c r="B67" s="222" t="s">
        <v>81</v>
      </c>
      <c r="C67" s="592" t="s">
        <v>611</v>
      </c>
      <c r="D67" s="593"/>
      <c r="E67" s="187">
        <v>63</v>
      </c>
    </row>
    <row r="68" spans="1:5" ht="12.75">
      <c r="A68" s="221"/>
      <c r="B68" s="222" t="s">
        <v>83</v>
      </c>
      <c r="C68" s="223" t="s">
        <v>82</v>
      </c>
      <c r="D68" s="224" t="s">
        <v>84</v>
      </c>
      <c r="E68" s="187">
        <v>64</v>
      </c>
    </row>
    <row r="69" spans="1:5" ht="13.5" thickBot="1">
      <c r="A69" s="225"/>
      <c r="B69" s="226" t="s">
        <v>85</v>
      </c>
      <c r="C69" s="227" t="s">
        <v>402</v>
      </c>
      <c r="D69" s="228">
        <v>0.41</v>
      </c>
      <c r="E69" s="187">
        <v>65</v>
      </c>
    </row>
    <row r="70" spans="1:5" ht="29.25" customHeight="1">
      <c r="A70" s="217">
        <v>9</v>
      </c>
      <c r="B70" s="218" t="s">
        <v>859</v>
      </c>
      <c r="C70" s="590" t="s">
        <v>541</v>
      </c>
      <c r="D70" s="591"/>
      <c r="E70" s="187">
        <v>66</v>
      </c>
    </row>
    <row r="71" spans="1:5" ht="12.75">
      <c r="A71" s="221"/>
      <c r="B71" s="222" t="s">
        <v>81</v>
      </c>
      <c r="C71" s="223" t="s">
        <v>82</v>
      </c>
      <c r="D71" s="224" t="s">
        <v>741</v>
      </c>
      <c r="E71" s="187">
        <v>67</v>
      </c>
    </row>
    <row r="72" spans="1:5" ht="12.75">
      <c r="A72" s="221"/>
      <c r="B72" s="222" t="s">
        <v>83</v>
      </c>
      <c r="C72" s="223" t="s">
        <v>82</v>
      </c>
      <c r="D72" s="224" t="s">
        <v>84</v>
      </c>
      <c r="E72" s="187">
        <v>68</v>
      </c>
    </row>
    <row r="73" spans="1:5" ht="13.5" thickBot="1">
      <c r="A73" s="225"/>
      <c r="B73" s="226" t="s">
        <v>85</v>
      </c>
      <c r="C73" s="227" t="s">
        <v>402</v>
      </c>
      <c r="D73" s="228">
        <v>0</v>
      </c>
      <c r="E73" s="187">
        <v>69</v>
      </c>
    </row>
    <row r="74" spans="1:5" ht="30" customHeight="1">
      <c r="A74" s="217">
        <v>10</v>
      </c>
      <c r="B74" s="218" t="s">
        <v>859</v>
      </c>
      <c r="C74" s="590" t="s">
        <v>160</v>
      </c>
      <c r="D74" s="591"/>
      <c r="E74" s="187">
        <v>70</v>
      </c>
    </row>
    <row r="75" spans="1:5" ht="12.75">
      <c r="A75" s="221"/>
      <c r="B75" s="222" t="s">
        <v>81</v>
      </c>
      <c r="C75" s="223" t="s">
        <v>82</v>
      </c>
      <c r="D75" s="224" t="s">
        <v>735</v>
      </c>
      <c r="E75" s="187">
        <v>71</v>
      </c>
    </row>
    <row r="76" spans="1:5" ht="12.75">
      <c r="A76" s="221"/>
      <c r="B76" s="222" t="s">
        <v>83</v>
      </c>
      <c r="C76" s="223" t="s">
        <v>82</v>
      </c>
      <c r="D76" s="224" t="s">
        <v>84</v>
      </c>
      <c r="E76" s="187">
        <v>72</v>
      </c>
    </row>
    <row r="77" spans="1:5" ht="13.5" thickBot="1">
      <c r="A77" s="225"/>
      <c r="B77" s="226" t="s">
        <v>85</v>
      </c>
      <c r="C77" s="227" t="s">
        <v>402</v>
      </c>
      <c r="D77" s="228">
        <v>1.01</v>
      </c>
      <c r="E77" s="187">
        <v>73</v>
      </c>
    </row>
    <row r="78" spans="1:5" ht="41.25" customHeight="1">
      <c r="A78" s="217">
        <v>11</v>
      </c>
      <c r="B78" s="218" t="s">
        <v>859</v>
      </c>
      <c r="C78" s="590" t="s">
        <v>542</v>
      </c>
      <c r="D78" s="591"/>
      <c r="E78" s="187">
        <v>74</v>
      </c>
    </row>
    <row r="79" spans="1:5" ht="12.75">
      <c r="A79" s="221"/>
      <c r="B79" s="222" t="s">
        <v>81</v>
      </c>
      <c r="C79" s="223" t="s">
        <v>82</v>
      </c>
      <c r="D79" s="224" t="s">
        <v>735</v>
      </c>
      <c r="E79" s="187">
        <v>75</v>
      </c>
    </row>
    <row r="80" spans="1:5" ht="12.75">
      <c r="A80" s="221"/>
      <c r="B80" s="222" t="s">
        <v>83</v>
      </c>
      <c r="C80" s="223" t="s">
        <v>82</v>
      </c>
      <c r="D80" s="224" t="s">
        <v>84</v>
      </c>
      <c r="E80" s="187">
        <v>76</v>
      </c>
    </row>
    <row r="81" spans="1:5" ht="13.5" thickBot="1">
      <c r="A81" s="225"/>
      <c r="B81" s="226" t="s">
        <v>85</v>
      </c>
      <c r="C81" s="227" t="s">
        <v>402</v>
      </c>
      <c r="D81" s="228">
        <v>2.48</v>
      </c>
      <c r="E81" s="187">
        <v>77</v>
      </c>
    </row>
    <row r="82" spans="1:5" s="234" customFormat="1" ht="12.75">
      <c r="A82" s="229" t="s">
        <v>95</v>
      </c>
      <c r="B82" s="230"/>
      <c r="C82" s="231"/>
      <c r="D82" s="232"/>
      <c r="E82" s="233">
        <v>78</v>
      </c>
    </row>
    <row r="83" spans="1:5" ht="12.75">
      <c r="A83" s="235">
        <v>27</v>
      </c>
      <c r="B83" s="236" t="s">
        <v>96</v>
      </c>
      <c r="C83" s="237" t="s">
        <v>241</v>
      </c>
      <c r="D83" s="238">
        <v>2</v>
      </c>
      <c r="E83" s="187">
        <v>79</v>
      </c>
    </row>
    <row r="84" spans="1:5" ht="12.75">
      <c r="A84" s="235">
        <v>28</v>
      </c>
      <c r="B84" s="236" t="s">
        <v>97</v>
      </c>
      <c r="C84" s="237" t="s">
        <v>241</v>
      </c>
      <c r="D84" s="238">
        <v>2</v>
      </c>
      <c r="E84" s="187">
        <v>80</v>
      </c>
    </row>
    <row r="85" spans="1:5" ht="12.75">
      <c r="A85" s="235">
        <v>29</v>
      </c>
      <c r="B85" s="236" t="s">
        <v>98</v>
      </c>
      <c r="C85" s="237" t="s">
        <v>241</v>
      </c>
      <c r="D85" s="238">
        <v>0</v>
      </c>
      <c r="E85" s="187">
        <v>81</v>
      </c>
    </row>
    <row r="86" spans="1:5" ht="13.5" thickBot="1">
      <c r="A86" s="235">
        <v>30</v>
      </c>
      <c r="B86" s="239" t="s">
        <v>99</v>
      </c>
      <c r="C86" s="240" t="s">
        <v>402</v>
      </c>
      <c r="D86" s="241">
        <v>0</v>
      </c>
      <c r="E86" s="187">
        <v>82</v>
      </c>
    </row>
    <row r="87" spans="1:5" s="234" customFormat="1" ht="17.25" customHeight="1">
      <c r="A87" s="605" t="s">
        <v>100</v>
      </c>
      <c r="B87" s="606"/>
      <c r="C87" s="606"/>
      <c r="D87" s="607"/>
      <c r="E87" s="233">
        <v>83</v>
      </c>
    </row>
    <row r="88" spans="1:5" ht="25.5">
      <c r="A88" s="242">
        <v>31</v>
      </c>
      <c r="B88" s="243" t="s">
        <v>101</v>
      </c>
      <c r="C88" s="244" t="s">
        <v>402</v>
      </c>
      <c r="D88" s="245">
        <v>692967.77</v>
      </c>
      <c r="E88" s="187">
        <v>84</v>
      </c>
    </row>
    <row r="89" spans="1:5" ht="12.75">
      <c r="A89" s="242">
        <v>32</v>
      </c>
      <c r="B89" s="244" t="s">
        <v>102</v>
      </c>
      <c r="C89" s="244" t="s">
        <v>402</v>
      </c>
      <c r="D89" s="245">
        <v>613</v>
      </c>
      <c r="E89" s="187">
        <v>85</v>
      </c>
    </row>
    <row r="90" spans="1:5" ht="12.75">
      <c r="A90" s="242">
        <v>33</v>
      </c>
      <c r="B90" s="244" t="s">
        <v>103</v>
      </c>
      <c r="C90" s="244" t="s">
        <v>402</v>
      </c>
      <c r="D90" s="245">
        <v>693580.77</v>
      </c>
      <c r="E90" s="187">
        <v>86</v>
      </c>
    </row>
    <row r="91" spans="1:5" ht="12.75" customHeight="1">
      <c r="A91" s="242">
        <v>34</v>
      </c>
      <c r="B91" s="243" t="s">
        <v>104</v>
      </c>
      <c r="C91" s="244" t="s">
        <v>402</v>
      </c>
      <c r="D91" s="245">
        <v>895618.25</v>
      </c>
      <c r="E91" s="187">
        <v>87</v>
      </c>
    </row>
    <row r="92" spans="1:5" ht="12.75" customHeight="1">
      <c r="A92" s="242">
        <v>35</v>
      </c>
      <c r="B92" s="244" t="s">
        <v>105</v>
      </c>
      <c r="C92" s="244" t="s">
        <v>402</v>
      </c>
      <c r="D92" s="245">
        <v>1737.94</v>
      </c>
      <c r="E92" s="187">
        <v>88</v>
      </c>
    </row>
    <row r="93" spans="1:5" ht="13.5" thickBot="1">
      <c r="A93" s="246">
        <v>36</v>
      </c>
      <c r="B93" s="247" t="s">
        <v>106</v>
      </c>
      <c r="C93" s="247" t="s">
        <v>402</v>
      </c>
      <c r="D93" s="248">
        <v>897356.19</v>
      </c>
      <c r="E93" s="187">
        <v>89</v>
      </c>
    </row>
    <row r="94" spans="1:5" s="234" customFormat="1" ht="29.25" customHeight="1">
      <c r="A94" s="249" t="s">
        <v>107</v>
      </c>
      <c r="B94" s="250"/>
      <c r="C94" s="251"/>
      <c r="D94" s="252"/>
      <c r="E94" s="233">
        <v>90</v>
      </c>
    </row>
    <row r="95" spans="1:5" s="234" customFormat="1" ht="39.75" customHeight="1">
      <c r="A95" s="253" t="s">
        <v>108</v>
      </c>
      <c r="B95" s="254" t="s">
        <v>397</v>
      </c>
      <c r="C95" s="608" t="s">
        <v>109</v>
      </c>
      <c r="D95" s="609"/>
      <c r="E95" s="233">
        <v>91</v>
      </c>
    </row>
    <row r="96" spans="1:5" s="234" customFormat="1" ht="15" customHeight="1">
      <c r="A96" s="253" t="s">
        <v>110</v>
      </c>
      <c r="B96" s="254" t="s">
        <v>811</v>
      </c>
      <c r="C96" s="203" t="s">
        <v>281</v>
      </c>
      <c r="D96" s="255" t="s">
        <v>170</v>
      </c>
      <c r="E96" s="233">
        <v>92</v>
      </c>
    </row>
    <row r="97" spans="1:5" ht="15" customHeight="1">
      <c r="A97" s="253" t="s">
        <v>111</v>
      </c>
      <c r="B97" s="256" t="s">
        <v>112</v>
      </c>
      <c r="C97" s="203" t="s">
        <v>113</v>
      </c>
      <c r="D97" s="205">
        <v>600.4</v>
      </c>
      <c r="E97" s="187">
        <v>93</v>
      </c>
    </row>
    <row r="98" spans="1:5" ht="15" customHeight="1">
      <c r="A98" s="253" t="s">
        <v>114</v>
      </c>
      <c r="B98" s="256" t="s">
        <v>826</v>
      </c>
      <c r="C98" s="203" t="s">
        <v>402</v>
      </c>
      <c r="D98" s="205">
        <v>405600.8</v>
      </c>
      <c r="E98" s="187">
        <v>94</v>
      </c>
    </row>
    <row r="99" spans="1:5" ht="15" customHeight="1">
      <c r="A99" s="253" t="s">
        <v>115</v>
      </c>
      <c r="B99" s="256" t="s">
        <v>116</v>
      </c>
      <c r="C99" s="203" t="s">
        <v>402</v>
      </c>
      <c r="D99" s="205">
        <v>1021219.68</v>
      </c>
      <c r="E99" s="187">
        <v>95</v>
      </c>
    </row>
    <row r="100" spans="1:5" ht="15" customHeight="1">
      <c r="A100" s="253" t="s">
        <v>117</v>
      </c>
      <c r="B100" s="256" t="s">
        <v>118</v>
      </c>
      <c r="C100" s="203" t="s">
        <v>402</v>
      </c>
      <c r="D100" s="205">
        <v>913927.24</v>
      </c>
      <c r="E100" s="187">
        <v>96</v>
      </c>
    </row>
    <row r="101" spans="1:5" ht="15" customHeight="1">
      <c r="A101" s="253" t="s">
        <v>119</v>
      </c>
      <c r="B101" s="256" t="s">
        <v>840</v>
      </c>
      <c r="C101" s="203" t="s">
        <v>402</v>
      </c>
      <c r="D101" s="205">
        <v>512893.24</v>
      </c>
      <c r="E101" s="187">
        <v>97</v>
      </c>
    </row>
    <row r="102" spans="1:5" ht="15" customHeight="1">
      <c r="A102" s="253" t="s">
        <v>120</v>
      </c>
      <c r="B102" s="256" t="s">
        <v>121</v>
      </c>
      <c r="C102" s="203" t="s">
        <v>402</v>
      </c>
      <c r="D102" s="205">
        <v>1021235.99</v>
      </c>
      <c r="E102" s="187">
        <v>98</v>
      </c>
    </row>
    <row r="103" spans="1:5" ht="15" customHeight="1">
      <c r="A103" s="253" t="s">
        <v>123</v>
      </c>
      <c r="B103" s="256" t="s">
        <v>124</v>
      </c>
      <c r="C103" s="203" t="s">
        <v>402</v>
      </c>
      <c r="D103" s="205">
        <v>1064415.09</v>
      </c>
      <c r="E103" s="187">
        <v>99</v>
      </c>
    </row>
    <row r="104" spans="1:5" ht="15" customHeight="1">
      <c r="A104" s="253" t="s">
        <v>125</v>
      </c>
      <c r="B104" s="257" t="s">
        <v>126</v>
      </c>
      <c r="C104" s="203" t="s">
        <v>402</v>
      </c>
      <c r="D104" s="205">
        <v>401783.62</v>
      </c>
      <c r="E104" s="187">
        <v>100</v>
      </c>
    </row>
    <row r="105" spans="1:5" ht="15" customHeight="1" thickBot="1">
      <c r="A105" s="213" t="s">
        <v>127</v>
      </c>
      <c r="B105" s="258" t="s">
        <v>128</v>
      </c>
      <c r="C105" s="215" t="s">
        <v>402</v>
      </c>
      <c r="D105" s="216">
        <v>0</v>
      </c>
      <c r="E105" s="187">
        <v>101</v>
      </c>
    </row>
    <row r="106" spans="1:5" s="234" customFormat="1" ht="36" customHeight="1">
      <c r="A106" s="259" t="s">
        <v>129</v>
      </c>
      <c r="B106" s="260" t="s">
        <v>397</v>
      </c>
      <c r="C106" s="610" t="s">
        <v>565</v>
      </c>
      <c r="D106" s="611"/>
      <c r="E106" s="233">
        <v>102</v>
      </c>
    </row>
    <row r="107" spans="1:5" s="234" customFormat="1" ht="15" customHeight="1">
      <c r="A107" s="202" t="s">
        <v>130</v>
      </c>
      <c r="B107" s="204" t="s">
        <v>811</v>
      </c>
      <c r="C107" s="203" t="s">
        <v>281</v>
      </c>
      <c r="D107" s="255" t="s">
        <v>131</v>
      </c>
      <c r="E107" s="233">
        <v>103</v>
      </c>
    </row>
    <row r="108" spans="1:5" ht="15" customHeight="1">
      <c r="A108" s="202" t="s">
        <v>132</v>
      </c>
      <c r="B108" s="203" t="s">
        <v>112</v>
      </c>
      <c r="C108" s="203" t="s">
        <v>113</v>
      </c>
      <c r="D108" s="205">
        <v>8295</v>
      </c>
      <c r="E108" s="187">
        <v>104</v>
      </c>
    </row>
    <row r="109" spans="1:5" ht="15" customHeight="1">
      <c r="A109" s="202" t="s">
        <v>133</v>
      </c>
      <c r="B109" s="203" t="s">
        <v>826</v>
      </c>
      <c r="C109" s="203" t="s">
        <v>402</v>
      </c>
      <c r="D109" s="205">
        <v>145015.92</v>
      </c>
      <c r="E109" s="187">
        <v>105</v>
      </c>
    </row>
    <row r="110" spans="1:5" ht="15" customHeight="1">
      <c r="A110" s="202" t="s">
        <v>134</v>
      </c>
      <c r="B110" s="203" t="s">
        <v>116</v>
      </c>
      <c r="C110" s="203" t="s">
        <v>402</v>
      </c>
      <c r="D110" s="205">
        <v>246047.6</v>
      </c>
      <c r="E110" s="187">
        <v>106</v>
      </c>
    </row>
    <row r="111" spans="1:5" ht="15" customHeight="1">
      <c r="A111" s="202" t="s">
        <v>135</v>
      </c>
      <c r="B111" s="203" t="s">
        <v>118</v>
      </c>
      <c r="C111" s="203" t="s">
        <v>402</v>
      </c>
      <c r="D111" s="205">
        <v>221238.44</v>
      </c>
      <c r="E111" s="187">
        <v>107</v>
      </c>
    </row>
    <row r="112" spans="1:5" ht="15" customHeight="1">
      <c r="A112" s="202" t="s">
        <v>136</v>
      </c>
      <c r="B112" s="203" t="s">
        <v>840</v>
      </c>
      <c r="C112" s="203" t="s">
        <v>402</v>
      </c>
      <c r="D112" s="205">
        <v>169825.08</v>
      </c>
      <c r="E112" s="187">
        <v>108</v>
      </c>
    </row>
    <row r="113" spans="1:5" ht="15" customHeight="1">
      <c r="A113" s="202" t="s">
        <v>137</v>
      </c>
      <c r="B113" s="203" t="s">
        <v>121</v>
      </c>
      <c r="C113" s="203" t="s">
        <v>402</v>
      </c>
      <c r="D113" s="205">
        <v>255304.71</v>
      </c>
      <c r="E113" s="187">
        <v>109</v>
      </c>
    </row>
    <row r="114" spans="1:5" ht="15" customHeight="1">
      <c r="A114" s="202" t="s">
        <v>138</v>
      </c>
      <c r="B114" s="203" t="s">
        <v>124</v>
      </c>
      <c r="C114" s="203" t="s">
        <v>402</v>
      </c>
      <c r="D114" s="205">
        <v>258028.55</v>
      </c>
      <c r="E114" s="187">
        <v>110</v>
      </c>
    </row>
    <row r="115" spans="1:5" ht="15" customHeight="1">
      <c r="A115" s="202" t="s">
        <v>139</v>
      </c>
      <c r="B115" s="206" t="s">
        <v>126</v>
      </c>
      <c r="C115" s="203" t="s">
        <v>402</v>
      </c>
      <c r="D115" s="205">
        <v>71190.9</v>
      </c>
      <c r="E115" s="187">
        <v>111</v>
      </c>
    </row>
    <row r="116" spans="1:5" ht="26.25" thickBot="1">
      <c r="A116" s="261" t="s">
        <v>140</v>
      </c>
      <c r="B116" s="262" t="s">
        <v>128</v>
      </c>
      <c r="C116" s="215" t="s">
        <v>402</v>
      </c>
      <c r="D116" s="216">
        <v>0</v>
      </c>
      <c r="E116" s="187">
        <v>112</v>
      </c>
    </row>
    <row r="117" spans="1:5" s="234" customFormat="1" ht="27" customHeight="1">
      <c r="A117" s="259" t="s">
        <v>141</v>
      </c>
      <c r="B117" s="260" t="s">
        <v>397</v>
      </c>
      <c r="C117" s="610" t="s">
        <v>543</v>
      </c>
      <c r="D117" s="611"/>
      <c r="E117" s="233">
        <v>113</v>
      </c>
    </row>
    <row r="118" spans="1:5" s="234" customFormat="1" ht="13.5">
      <c r="A118" s="202" t="s">
        <v>142</v>
      </c>
      <c r="B118" s="204" t="s">
        <v>811</v>
      </c>
      <c r="C118" s="203" t="s">
        <v>281</v>
      </c>
      <c r="D118" s="255" t="s">
        <v>131</v>
      </c>
      <c r="E118" s="233">
        <v>114</v>
      </c>
    </row>
    <row r="119" spans="1:5" ht="12.75">
      <c r="A119" s="202" t="s">
        <v>143</v>
      </c>
      <c r="B119" s="203" t="s">
        <v>112</v>
      </c>
      <c r="C119" s="203" t="s">
        <v>113</v>
      </c>
      <c r="D119" s="205">
        <v>8295</v>
      </c>
      <c r="E119" s="187">
        <v>115</v>
      </c>
    </row>
    <row r="120" spans="1:5" ht="12.75">
      <c r="A120" s="202" t="s">
        <v>144</v>
      </c>
      <c r="B120" s="203" t="s">
        <v>826</v>
      </c>
      <c r="C120" s="203" t="s">
        <v>402</v>
      </c>
      <c r="D120" s="205">
        <v>104137.66</v>
      </c>
      <c r="E120" s="187">
        <v>116</v>
      </c>
    </row>
    <row r="121" spans="1:5" ht="12.75" customHeight="1">
      <c r="A121" s="202" t="s">
        <v>145</v>
      </c>
      <c r="B121" s="203" t="s">
        <v>116</v>
      </c>
      <c r="C121" s="203" t="s">
        <v>402</v>
      </c>
      <c r="D121" s="205">
        <v>179578.26</v>
      </c>
      <c r="E121" s="187">
        <v>117</v>
      </c>
    </row>
    <row r="122" spans="1:5" ht="12.75" customHeight="1">
      <c r="A122" s="202" t="s">
        <v>146</v>
      </c>
      <c r="B122" s="203" t="s">
        <v>118</v>
      </c>
      <c r="C122" s="203" t="s">
        <v>402</v>
      </c>
      <c r="D122" s="205">
        <v>164758.88</v>
      </c>
      <c r="E122" s="187">
        <v>118</v>
      </c>
    </row>
    <row r="123" spans="1:5" ht="12.75" customHeight="1">
      <c r="A123" s="202" t="s">
        <v>147</v>
      </c>
      <c r="B123" s="203" t="s">
        <v>840</v>
      </c>
      <c r="C123" s="203" t="s">
        <v>402</v>
      </c>
      <c r="D123" s="205">
        <v>118957.04</v>
      </c>
      <c r="E123" s="187">
        <v>119</v>
      </c>
    </row>
    <row r="124" spans="1:5" ht="12.75" customHeight="1">
      <c r="A124" s="202" t="s">
        <v>148</v>
      </c>
      <c r="B124" s="203" t="s">
        <v>121</v>
      </c>
      <c r="C124" s="203" t="s">
        <v>402</v>
      </c>
      <c r="D124" s="205">
        <v>184445.36</v>
      </c>
      <c r="E124" s="187">
        <v>120</v>
      </c>
    </row>
    <row r="125" spans="1:5" ht="12.75" customHeight="1">
      <c r="A125" s="202" t="s">
        <v>149</v>
      </c>
      <c r="B125" s="203" t="s">
        <v>124</v>
      </c>
      <c r="C125" s="203" t="s">
        <v>402</v>
      </c>
      <c r="D125" s="205">
        <v>191027.33</v>
      </c>
      <c r="E125" s="187">
        <v>121</v>
      </c>
    </row>
    <row r="126" spans="1:5" ht="25.5">
      <c r="A126" s="202" t="s">
        <v>150</v>
      </c>
      <c r="B126" s="206" t="s">
        <v>126</v>
      </c>
      <c r="C126" s="203" t="s">
        <v>402</v>
      </c>
      <c r="D126" s="205">
        <v>49866.95</v>
      </c>
      <c r="E126" s="187">
        <v>122</v>
      </c>
    </row>
    <row r="127" spans="1:5" ht="26.25" customHeight="1" thickBot="1">
      <c r="A127" s="261" t="s">
        <v>151</v>
      </c>
      <c r="B127" s="262" t="s">
        <v>128</v>
      </c>
      <c r="C127" s="215" t="s">
        <v>402</v>
      </c>
      <c r="D127" s="216">
        <v>0</v>
      </c>
      <c r="E127" s="187">
        <v>123</v>
      </c>
    </row>
    <row r="128" spans="1:5" s="234" customFormat="1" ht="37.5" customHeight="1">
      <c r="A128" s="259" t="s">
        <v>152</v>
      </c>
      <c r="B128" s="260" t="s">
        <v>397</v>
      </c>
      <c r="C128" s="600" t="s">
        <v>153</v>
      </c>
      <c r="D128" s="601"/>
      <c r="E128" s="233">
        <v>124</v>
      </c>
    </row>
    <row r="129" spans="1:5" s="234" customFormat="1" ht="13.5" customHeight="1">
      <c r="A129" s="202" t="s">
        <v>154</v>
      </c>
      <c r="B129" s="204" t="s">
        <v>811</v>
      </c>
      <c r="C129" s="203" t="s">
        <v>281</v>
      </c>
      <c r="D129" s="255" t="s">
        <v>171</v>
      </c>
      <c r="E129" s="233">
        <v>125</v>
      </c>
    </row>
    <row r="130" spans="1:5" ht="12.75">
      <c r="A130" s="202" t="s">
        <v>155</v>
      </c>
      <c r="B130" s="203" t="s">
        <v>112</v>
      </c>
      <c r="C130" s="203" t="s">
        <v>113</v>
      </c>
      <c r="D130" s="205">
        <v>106350</v>
      </c>
      <c r="E130" s="187">
        <v>126</v>
      </c>
    </row>
    <row r="131" spans="1:5" ht="12.75">
      <c r="A131" s="202" t="s">
        <v>156</v>
      </c>
      <c r="B131" s="203" t="s">
        <v>826</v>
      </c>
      <c r="C131" s="203" t="s">
        <v>402</v>
      </c>
      <c r="D131" s="205">
        <v>38213.39</v>
      </c>
      <c r="E131" s="187">
        <v>127</v>
      </c>
    </row>
    <row r="132" spans="1:5" ht="12.75" customHeight="1">
      <c r="A132" s="202" t="s">
        <v>157</v>
      </c>
      <c r="B132" s="203" t="s">
        <v>116</v>
      </c>
      <c r="C132" s="203" t="s">
        <v>402</v>
      </c>
      <c r="D132" s="205">
        <v>392662.32</v>
      </c>
      <c r="E132" s="187">
        <v>128</v>
      </c>
    </row>
    <row r="133" spans="1:5" ht="12.75" customHeight="1">
      <c r="A133" s="202" t="s">
        <v>158</v>
      </c>
      <c r="B133" s="203" t="s">
        <v>118</v>
      </c>
      <c r="C133" s="203" t="s">
        <v>402</v>
      </c>
      <c r="D133" s="205">
        <v>336932.82</v>
      </c>
      <c r="E133" s="187">
        <v>129</v>
      </c>
    </row>
    <row r="134" spans="1:5" ht="12.75" customHeight="1">
      <c r="A134" s="202" t="s">
        <v>159</v>
      </c>
      <c r="B134" s="203" t="s">
        <v>840</v>
      </c>
      <c r="C134" s="203" t="s">
        <v>402</v>
      </c>
      <c r="D134" s="205">
        <v>93942.89</v>
      </c>
      <c r="E134" s="187">
        <v>130</v>
      </c>
    </row>
    <row r="135" spans="1:5" ht="12.75" customHeight="1">
      <c r="A135" s="202" t="s">
        <v>161</v>
      </c>
      <c r="B135" s="203" t="s">
        <v>121</v>
      </c>
      <c r="C135" s="203" t="s">
        <v>402</v>
      </c>
      <c r="D135" s="205">
        <v>419018.56</v>
      </c>
      <c r="E135" s="187">
        <v>131</v>
      </c>
    </row>
    <row r="136" spans="1:5" ht="12.75" customHeight="1">
      <c r="A136" s="202" t="s">
        <v>162</v>
      </c>
      <c r="B136" s="203" t="s">
        <v>124</v>
      </c>
      <c r="C136" s="203" t="s">
        <v>402</v>
      </c>
      <c r="D136" s="205">
        <v>354647.47</v>
      </c>
      <c r="E136" s="187">
        <v>132</v>
      </c>
    </row>
    <row r="137" spans="1:5" ht="25.5">
      <c r="A137" s="202" t="s">
        <v>163</v>
      </c>
      <c r="B137" s="206" t="s">
        <v>126</v>
      </c>
      <c r="C137" s="203" t="s">
        <v>402</v>
      </c>
      <c r="D137" s="205">
        <v>149348.18</v>
      </c>
      <c r="E137" s="187">
        <v>133</v>
      </c>
    </row>
    <row r="138" spans="1:5" ht="26.25" customHeight="1" thickBot="1">
      <c r="A138" s="261" t="s">
        <v>164</v>
      </c>
      <c r="B138" s="262" t="s">
        <v>128</v>
      </c>
      <c r="C138" s="215" t="s">
        <v>402</v>
      </c>
      <c r="D138" s="216">
        <v>0</v>
      </c>
      <c r="E138" s="187">
        <v>134</v>
      </c>
    </row>
    <row r="139" spans="1:5" ht="12.75" customHeight="1">
      <c r="A139" s="263">
        <v>48</v>
      </c>
      <c r="B139" s="264" t="s">
        <v>96</v>
      </c>
      <c r="C139" s="264" t="s">
        <v>241</v>
      </c>
      <c r="D139" s="265">
        <v>1</v>
      </c>
      <c r="E139" s="187">
        <v>135</v>
      </c>
    </row>
    <row r="140" spans="1:5" ht="12.75" customHeight="1">
      <c r="A140" s="266">
        <v>49</v>
      </c>
      <c r="B140" s="237" t="s">
        <v>97</v>
      </c>
      <c r="C140" s="237" t="s">
        <v>241</v>
      </c>
      <c r="D140" s="238">
        <v>1</v>
      </c>
      <c r="E140" s="187">
        <v>136</v>
      </c>
    </row>
    <row r="141" spans="1:5" ht="12.75" customHeight="1">
      <c r="A141" s="266">
        <v>50</v>
      </c>
      <c r="B141" s="237" t="s">
        <v>98</v>
      </c>
      <c r="C141" s="237" t="s">
        <v>241</v>
      </c>
      <c r="D141" s="238">
        <v>0</v>
      </c>
      <c r="E141" s="187">
        <v>137</v>
      </c>
    </row>
    <row r="142" spans="1:5" ht="15" customHeight="1" thickBot="1">
      <c r="A142" s="267">
        <v>51</v>
      </c>
      <c r="B142" s="240" t="s">
        <v>99</v>
      </c>
      <c r="C142" s="240" t="s">
        <v>402</v>
      </c>
      <c r="D142" s="241">
        <v>8731.68</v>
      </c>
      <c r="E142" s="187">
        <v>138</v>
      </c>
    </row>
    <row r="143" spans="1:5" s="234" customFormat="1" ht="12.75" customHeight="1">
      <c r="A143" s="268" t="s">
        <v>165</v>
      </c>
      <c r="B143" s="269"/>
      <c r="C143" s="269"/>
      <c r="D143" s="270"/>
      <c r="E143" s="233">
        <v>139</v>
      </c>
    </row>
    <row r="144" spans="1:5" ht="15" customHeight="1">
      <c r="A144" s="271">
        <v>52</v>
      </c>
      <c r="B144" s="272" t="s">
        <v>166</v>
      </c>
      <c r="C144" s="273" t="s">
        <v>241</v>
      </c>
      <c r="D144" s="274">
        <v>8</v>
      </c>
      <c r="E144" s="187">
        <v>140</v>
      </c>
    </row>
    <row r="145" spans="1:5" ht="15">
      <c r="A145" s="271">
        <v>53</v>
      </c>
      <c r="B145" s="272" t="s">
        <v>167</v>
      </c>
      <c r="C145" s="273" t="s">
        <v>241</v>
      </c>
      <c r="D145" s="274">
        <v>2</v>
      </c>
      <c r="E145" s="187">
        <v>141</v>
      </c>
    </row>
    <row r="146" spans="1:5" ht="27" customHeight="1" thickBot="1">
      <c r="A146" s="275">
        <v>54</v>
      </c>
      <c r="B146" s="276" t="s">
        <v>168</v>
      </c>
      <c r="C146" s="277" t="s">
        <v>402</v>
      </c>
      <c r="D146" s="278">
        <v>192982.24</v>
      </c>
      <c r="E146" s="187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38" customWidth="1"/>
    <col min="2" max="2" width="60.140625" style="338" customWidth="1"/>
    <col min="3" max="3" width="19.7109375" style="338" customWidth="1"/>
    <col min="4" max="4" width="14.57421875" style="338" customWidth="1"/>
    <col min="5" max="5" width="0" style="339" hidden="1" customWidth="1"/>
    <col min="6" max="16384" width="9.140625" style="338" customWidth="1"/>
  </cols>
  <sheetData>
    <row r="1" ht="15.75">
      <c r="A1" s="337" t="s">
        <v>817</v>
      </c>
    </row>
    <row r="2" ht="16.5" thickBot="1">
      <c r="A2" s="337" t="s">
        <v>818</v>
      </c>
    </row>
    <row r="3" spans="1:4" ht="20.25" customHeight="1" thickBot="1">
      <c r="A3" s="631" t="s">
        <v>56</v>
      </c>
      <c r="B3" s="632"/>
      <c r="C3" s="632"/>
      <c r="D3" s="633"/>
    </row>
    <row r="4" spans="1:4" ht="36.75" customHeight="1">
      <c r="A4" s="340" t="s">
        <v>573</v>
      </c>
      <c r="B4" s="341" t="s">
        <v>277</v>
      </c>
      <c r="C4" s="341" t="s">
        <v>347</v>
      </c>
      <c r="D4" s="342" t="s">
        <v>279</v>
      </c>
    </row>
    <row r="5" spans="1:5" ht="15.75">
      <c r="A5" s="343" t="s">
        <v>537</v>
      </c>
      <c r="B5" s="344" t="s">
        <v>280</v>
      </c>
      <c r="C5" s="345" t="s">
        <v>281</v>
      </c>
      <c r="D5" s="346">
        <v>43190</v>
      </c>
      <c r="E5" s="339">
        <v>1</v>
      </c>
    </row>
    <row r="6" spans="1:5" ht="15.75">
      <c r="A6" s="343" t="s">
        <v>538</v>
      </c>
      <c r="B6" s="344" t="s">
        <v>820</v>
      </c>
      <c r="C6" s="345" t="s">
        <v>281</v>
      </c>
      <c r="D6" s="346">
        <v>42736</v>
      </c>
      <c r="E6" s="339">
        <v>2</v>
      </c>
    </row>
    <row r="7" spans="1:5" ht="16.5" thickBot="1">
      <c r="A7" s="347" t="s">
        <v>539</v>
      </c>
      <c r="B7" s="348" t="s">
        <v>822</v>
      </c>
      <c r="C7" s="349" t="s">
        <v>281</v>
      </c>
      <c r="D7" s="350">
        <v>43100</v>
      </c>
      <c r="E7" s="339">
        <v>3</v>
      </c>
    </row>
    <row r="8" spans="1:5" ht="27.75" customHeight="1">
      <c r="A8" s="351" t="s">
        <v>823</v>
      </c>
      <c r="B8" s="352"/>
      <c r="C8" s="352"/>
      <c r="D8" s="353"/>
      <c r="E8" s="354">
        <v>4</v>
      </c>
    </row>
    <row r="9" spans="1:5" ht="13.5">
      <c r="A9" s="355" t="s">
        <v>540</v>
      </c>
      <c r="B9" s="356" t="s">
        <v>824</v>
      </c>
      <c r="C9" s="357" t="s">
        <v>402</v>
      </c>
      <c r="D9" s="358">
        <v>0</v>
      </c>
      <c r="E9" s="354">
        <v>5</v>
      </c>
    </row>
    <row r="10" spans="1:5" ht="13.5">
      <c r="A10" s="355" t="s">
        <v>289</v>
      </c>
      <c r="B10" s="356" t="s">
        <v>825</v>
      </c>
      <c r="C10" s="357" t="s">
        <v>402</v>
      </c>
      <c r="D10" s="358">
        <v>0</v>
      </c>
      <c r="E10" s="354">
        <v>6</v>
      </c>
    </row>
    <row r="11" spans="1:5" ht="13.5">
      <c r="A11" s="355" t="s">
        <v>290</v>
      </c>
      <c r="B11" s="356" t="s">
        <v>826</v>
      </c>
      <c r="C11" s="357" t="s">
        <v>402</v>
      </c>
      <c r="D11" s="358">
        <v>332404.37</v>
      </c>
      <c r="E11" s="354">
        <v>7</v>
      </c>
    </row>
    <row r="12" spans="1:5" ht="25.5">
      <c r="A12" s="355" t="s">
        <v>292</v>
      </c>
      <c r="B12" s="359" t="s">
        <v>827</v>
      </c>
      <c r="C12" s="356" t="s">
        <v>402</v>
      </c>
      <c r="D12" s="358">
        <v>773248.64</v>
      </c>
      <c r="E12" s="354">
        <v>8</v>
      </c>
    </row>
    <row r="13" spans="1:5" ht="13.5">
      <c r="A13" s="355" t="s">
        <v>294</v>
      </c>
      <c r="B13" s="356" t="s">
        <v>828</v>
      </c>
      <c r="C13" s="357" t="s">
        <v>402</v>
      </c>
      <c r="D13" s="358">
        <v>538284.42</v>
      </c>
      <c r="E13" s="354">
        <v>9</v>
      </c>
    </row>
    <row r="14" spans="1:5" ht="13.5">
      <c r="A14" s="355" t="s">
        <v>296</v>
      </c>
      <c r="B14" s="356" t="s">
        <v>829</v>
      </c>
      <c r="C14" s="357" t="s">
        <v>402</v>
      </c>
      <c r="D14" s="358">
        <v>136794.24</v>
      </c>
      <c r="E14" s="354">
        <v>10</v>
      </c>
    </row>
    <row r="15" spans="1:5" ht="12.75">
      <c r="A15" s="355" t="s">
        <v>298</v>
      </c>
      <c r="B15" s="356" t="s">
        <v>830</v>
      </c>
      <c r="C15" s="356" t="s">
        <v>402</v>
      </c>
      <c r="D15" s="358">
        <v>98169.98</v>
      </c>
      <c r="E15" s="354">
        <v>11</v>
      </c>
    </row>
    <row r="16" spans="1:5" ht="12.75">
      <c r="A16" s="355" t="s">
        <v>13</v>
      </c>
      <c r="B16" s="356" t="s">
        <v>14</v>
      </c>
      <c r="C16" s="356" t="s">
        <v>402</v>
      </c>
      <c r="D16" s="358">
        <v>3201.62</v>
      </c>
      <c r="E16" s="354" t="s">
        <v>15</v>
      </c>
    </row>
    <row r="17" spans="1:5" ht="12.75">
      <c r="A17" s="355" t="s">
        <v>16</v>
      </c>
      <c r="B17" s="356" t="s">
        <v>17</v>
      </c>
      <c r="C17" s="356" t="s">
        <v>402</v>
      </c>
      <c r="D17" s="358">
        <v>31912.11</v>
      </c>
      <c r="E17" s="354" t="s">
        <v>18</v>
      </c>
    </row>
    <row r="18" spans="1:5" ht="12.75">
      <c r="A18" s="355" t="s">
        <v>366</v>
      </c>
      <c r="B18" s="356" t="s">
        <v>831</v>
      </c>
      <c r="C18" s="356" t="s">
        <v>402</v>
      </c>
      <c r="D18" s="358">
        <v>809462.15</v>
      </c>
      <c r="E18" s="354">
        <v>12</v>
      </c>
    </row>
    <row r="19" spans="1:5" ht="12.75">
      <c r="A19" s="355" t="s">
        <v>302</v>
      </c>
      <c r="B19" s="356" t="s">
        <v>832</v>
      </c>
      <c r="C19" s="356" t="s">
        <v>402</v>
      </c>
      <c r="D19" s="358">
        <v>809462.15</v>
      </c>
      <c r="E19" s="354">
        <v>13</v>
      </c>
    </row>
    <row r="20" spans="1:5" ht="12.75">
      <c r="A20" s="355" t="s">
        <v>304</v>
      </c>
      <c r="B20" s="356" t="s">
        <v>833</v>
      </c>
      <c r="C20" s="356" t="s">
        <v>402</v>
      </c>
      <c r="D20" s="358">
        <v>0</v>
      </c>
      <c r="E20" s="354">
        <v>14</v>
      </c>
    </row>
    <row r="21" spans="1:5" ht="12.75">
      <c r="A21" s="355" t="s">
        <v>306</v>
      </c>
      <c r="B21" s="356" t="s">
        <v>834</v>
      </c>
      <c r="C21" s="356" t="s">
        <v>402</v>
      </c>
      <c r="D21" s="358">
        <v>0</v>
      </c>
      <c r="E21" s="354">
        <v>15</v>
      </c>
    </row>
    <row r="22" spans="1:5" ht="13.5">
      <c r="A22" s="355" t="s">
        <v>308</v>
      </c>
      <c r="B22" s="356" t="s">
        <v>835</v>
      </c>
      <c r="C22" s="357" t="s">
        <v>402</v>
      </c>
      <c r="D22" s="358">
        <v>0</v>
      </c>
      <c r="E22" s="354">
        <v>16</v>
      </c>
    </row>
    <row r="23" spans="1:5" ht="13.5">
      <c r="A23" s="355" t="s">
        <v>310</v>
      </c>
      <c r="B23" s="356" t="s">
        <v>836</v>
      </c>
      <c r="C23" s="357" t="s">
        <v>402</v>
      </c>
      <c r="D23" s="358">
        <v>0</v>
      </c>
      <c r="E23" s="354">
        <v>17</v>
      </c>
    </row>
    <row r="24" spans="1:5" ht="25.5">
      <c r="A24" s="355" t="s">
        <v>19</v>
      </c>
      <c r="B24" s="359" t="s">
        <v>20</v>
      </c>
      <c r="C24" s="356" t="s">
        <v>402</v>
      </c>
      <c r="D24" s="358">
        <v>3513.25</v>
      </c>
      <c r="E24" s="354" t="s">
        <v>21</v>
      </c>
    </row>
    <row r="25" spans="1:5" ht="25.5">
      <c r="A25" s="355" t="s">
        <v>22</v>
      </c>
      <c r="B25" s="359" t="s">
        <v>23</v>
      </c>
      <c r="C25" s="356" t="s">
        <v>402</v>
      </c>
      <c r="D25" s="358">
        <v>26743.29</v>
      </c>
      <c r="E25" s="354" t="s">
        <v>24</v>
      </c>
    </row>
    <row r="26" spans="1:5" ht="13.5">
      <c r="A26" s="355" t="s">
        <v>312</v>
      </c>
      <c r="B26" s="356" t="s">
        <v>837</v>
      </c>
      <c r="C26" s="357" t="s">
        <v>402</v>
      </c>
      <c r="D26" s="358">
        <v>809462.15</v>
      </c>
      <c r="E26" s="354">
        <v>18</v>
      </c>
    </row>
    <row r="27" spans="1:5" ht="12.75">
      <c r="A27" s="355" t="s">
        <v>315</v>
      </c>
      <c r="B27" s="356" t="s">
        <v>838</v>
      </c>
      <c r="C27" s="356" t="s">
        <v>402</v>
      </c>
      <c r="D27" s="358">
        <v>2.9</v>
      </c>
      <c r="E27" s="354">
        <v>19</v>
      </c>
    </row>
    <row r="28" spans="1:5" ht="12.75">
      <c r="A28" s="355" t="s">
        <v>317</v>
      </c>
      <c r="B28" s="356" t="s">
        <v>839</v>
      </c>
      <c r="C28" s="356" t="s">
        <v>402</v>
      </c>
      <c r="D28" s="358">
        <v>0</v>
      </c>
      <c r="E28" s="354">
        <v>20</v>
      </c>
    </row>
    <row r="29" spans="1:5" ht="13.5" thickBot="1">
      <c r="A29" s="360" t="s">
        <v>319</v>
      </c>
      <c r="B29" s="361" t="s">
        <v>840</v>
      </c>
      <c r="C29" s="361" t="s">
        <v>402</v>
      </c>
      <c r="D29" s="362">
        <v>296193.76</v>
      </c>
      <c r="E29" s="354">
        <v>21</v>
      </c>
    </row>
    <row r="30" spans="1:5" ht="34.5" customHeight="1">
      <c r="A30" s="641" t="s">
        <v>841</v>
      </c>
      <c r="B30" s="642"/>
      <c r="C30" s="642"/>
      <c r="D30" s="643"/>
      <c r="E30" s="354">
        <v>22</v>
      </c>
    </row>
    <row r="31" spans="1:5" ht="28.5" customHeight="1">
      <c r="A31" s="363" t="s">
        <v>842</v>
      </c>
      <c r="B31" s="623" t="s">
        <v>843</v>
      </c>
      <c r="C31" s="624"/>
      <c r="D31" s="625"/>
      <c r="E31" s="339">
        <v>23</v>
      </c>
    </row>
    <row r="32" spans="1:5" ht="12.75" customHeight="1">
      <c r="A32" s="364" t="s">
        <v>844</v>
      </c>
      <c r="B32" s="365" t="s">
        <v>845</v>
      </c>
      <c r="C32" s="356" t="s">
        <v>402</v>
      </c>
      <c r="D32" s="358">
        <v>29772.86</v>
      </c>
      <c r="E32" s="339">
        <v>24</v>
      </c>
    </row>
    <row r="33" spans="1:5" ht="29.25" customHeight="1">
      <c r="A33" s="364" t="s">
        <v>846</v>
      </c>
      <c r="B33" s="623" t="s">
        <v>847</v>
      </c>
      <c r="C33" s="624"/>
      <c r="D33" s="625"/>
      <c r="E33" s="339">
        <v>25</v>
      </c>
    </row>
    <row r="34" spans="1:5" ht="12.75">
      <c r="A34" s="364" t="s">
        <v>848</v>
      </c>
      <c r="B34" s="365" t="s">
        <v>845</v>
      </c>
      <c r="C34" s="356" t="s">
        <v>402</v>
      </c>
      <c r="D34" s="358">
        <v>173406.82</v>
      </c>
      <c r="E34" s="339">
        <v>26</v>
      </c>
    </row>
    <row r="35" spans="1:5" ht="17.25" customHeight="1">
      <c r="A35" s="364" t="s">
        <v>849</v>
      </c>
      <c r="B35" s="623" t="s">
        <v>850</v>
      </c>
      <c r="C35" s="624"/>
      <c r="D35" s="625"/>
      <c r="E35" s="339">
        <v>27</v>
      </c>
    </row>
    <row r="36" spans="1:5" ht="12.75">
      <c r="A36" s="364" t="s">
        <v>851</v>
      </c>
      <c r="B36" s="365" t="s">
        <v>845</v>
      </c>
      <c r="C36" s="356" t="s">
        <v>402</v>
      </c>
      <c r="D36" s="358">
        <v>342790.2720000001</v>
      </c>
      <c r="E36" s="339">
        <v>28</v>
      </c>
    </row>
    <row r="37" spans="1:5" ht="16.5" customHeight="1">
      <c r="A37" s="364" t="s">
        <v>852</v>
      </c>
      <c r="B37" s="623" t="s">
        <v>853</v>
      </c>
      <c r="C37" s="624"/>
      <c r="D37" s="625"/>
      <c r="E37" s="339">
        <v>29</v>
      </c>
    </row>
    <row r="38" spans="1:5" ht="12.75">
      <c r="A38" s="364" t="s">
        <v>854</v>
      </c>
      <c r="B38" s="365" t="s">
        <v>845</v>
      </c>
      <c r="C38" s="356" t="s">
        <v>402</v>
      </c>
      <c r="D38" s="358">
        <v>98169.98</v>
      </c>
      <c r="E38" s="339">
        <v>30</v>
      </c>
    </row>
    <row r="39" spans="1:5" ht="16.5" customHeight="1">
      <c r="A39" s="364" t="s">
        <v>855</v>
      </c>
      <c r="B39" s="623" t="s">
        <v>856</v>
      </c>
      <c r="C39" s="624"/>
      <c r="D39" s="625"/>
      <c r="E39" s="339">
        <v>31</v>
      </c>
    </row>
    <row r="40" spans="1:5" ht="13.5" thickBot="1">
      <c r="A40" s="366" t="s">
        <v>857</v>
      </c>
      <c r="B40" s="367" t="s">
        <v>845</v>
      </c>
      <c r="C40" s="368" t="s">
        <v>402</v>
      </c>
      <c r="D40" s="369">
        <v>247072.12</v>
      </c>
      <c r="E40" s="339">
        <v>32</v>
      </c>
    </row>
    <row r="41" spans="1:5" ht="13.5" thickBot="1">
      <c r="A41" s="626" t="s">
        <v>858</v>
      </c>
      <c r="B41" s="627"/>
      <c r="C41" s="627"/>
      <c r="D41" s="628"/>
      <c r="E41" s="339">
        <v>33</v>
      </c>
    </row>
    <row r="42" spans="1:5" ht="12.75">
      <c r="A42" s="370">
        <v>1</v>
      </c>
      <c r="B42" s="371" t="s">
        <v>859</v>
      </c>
      <c r="C42" s="372" t="s">
        <v>80</v>
      </c>
      <c r="D42" s="373"/>
      <c r="E42" s="339">
        <v>34</v>
      </c>
    </row>
    <row r="43" spans="1:5" ht="12.75">
      <c r="A43" s="374"/>
      <c r="B43" s="375" t="s">
        <v>81</v>
      </c>
      <c r="C43" s="376" t="s">
        <v>82</v>
      </c>
      <c r="D43" s="377" t="s">
        <v>735</v>
      </c>
      <c r="E43" s="339">
        <v>35</v>
      </c>
    </row>
    <row r="44" spans="1:5" ht="12.75">
      <c r="A44" s="374"/>
      <c r="B44" s="375" t="s">
        <v>83</v>
      </c>
      <c r="C44" s="376" t="s">
        <v>82</v>
      </c>
      <c r="D44" s="377" t="s">
        <v>84</v>
      </c>
      <c r="E44" s="339">
        <v>36</v>
      </c>
    </row>
    <row r="45" spans="1:5" ht="13.5" thickBot="1">
      <c r="A45" s="378"/>
      <c r="B45" s="379" t="s">
        <v>85</v>
      </c>
      <c r="C45" s="380" t="s">
        <v>402</v>
      </c>
      <c r="D45" s="381">
        <v>1.86</v>
      </c>
      <c r="E45" s="339">
        <v>37</v>
      </c>
    </row>
    <row r="46" spans="1:5" ht="12.75">
      <c r="A46" s="370">
        <v>2</v>
      </c>
      <c r="B46" s="371" t="s">
        <v>859</v>
      </c>
      <c r="C46" s="372" t="s">
        <v>86</v>
      </c>
      <c r="D46" s="373"/>
      <c r="E46" s="339">
        <v>38</v>
      </c>
    </row>
    <row r="47" spans="1:5" ht="12.75">
      <c r="A47" s="374"/>
      <c r="B47" s="375" t="s">
        <v>81</v>
      </c>
      <c r="C47" s="376" t="s">
        <v>82</v>
      </c>
      <c r="D47" s="377" t="s">
        <v>634</v>
      </c>
      <c r="E47" s="339">
        <v>39</v>
      </c>
    </row>
    <row r="48" spans="1:5" ht="12.75">
      <c r="A48" s="374"/>
      <c r="B48" s="375" t="s">
        <v>83</v>
      </c>
      <c r="C48" s="376" t="s">
        <v>82</v>
      </c>
      <c r="D48" s="377" t="s">
        <v>84</v>
      </c>
      <c r="E48" s="339">
        <v>40</v>
      </c>
    </row>
    <row r="49" spans="1:5" ht="13.5" thickBot="1">
      <c r="A49" s="378"/>
      <c r="B49" s="379" t="s">
        <v>85</v>
      </c>
      <c r="C49" s="380" t="s">
        <v>402</v>
      </c>
      <c r="D49" s="381">
        <v>1.3</v>
      </c>
      <c r="E49" s="339">
        <v>41</v>
      </c>
    </row>
    <row r="50" spans="1:5" ht="12.75">
      <c r="A50" s="370">
        <v>3</v>
      </c>
      <c r="B50" s="371" t="s">
        <v>859</v>
      </c>
      <c r="C50" s="372" t="s">
        <v>88</v>
      </c>
      <c r="D50" s="373"/>
      <c r="E50" s="339">
        <v>42</v>
      </c>
    </row>
    <row r="51" spans="1:5" ht="12.75">
      <c r="A51" s="374"/>
      <c r="B51" s="375" t="s">
        <v>81</v>
      </c>
      <c r="C51" s="376" t="s">
        <v>82</v>
      </c>
      <c r="D51" s="377" t="s">
        <v>87</v>
      </c>
      <c r="E51" s="339">
        <v>43</v>
      </c>
    </row>
    <row r="52" spans="1:5" ht="12.75">
      <c r="A52" s="374"/>
      <c r="B52" s="375" t="s">
        <v>83</v>
      </c>
      <c r="C52" s="376" t="s">
        <v>82</v>
      </c>
      <c r="D52" s="377" t="s">
        <v>84</v>
      </c>
      <c r="E52" s="339">
        <v>44</v>
      </c>
    </row>
    <row r="53" spans="1:5" ht="13.5" thickBot="1">
      <c r="A53" s="378"/>
      <c r="B53" s="379" t="s">
        <v>85</v>
      </c>
      <c r="C53" s="380" t="s">
        <v>402</v>
      </c>
      <c r="D53" s="381">
        <v>4.2</v>
      </c>
      <c r="E53" s="339">
        <v>45</v>
      </c>
    </row>
    <row r="54" spans="1:5" ht="12.75">
      <c r="A54" s="370">
        <v>4</v>
      </c>
      <c r="B54" s="371" t="s">
        <v>859</v>
      </c>
      <c r="C54" s="372" t="s">
        <v>89</v>
      </c>
      <c r="D54" s="373"/>
      <c r="E54" s="339">
        <v>46</v>
      </c>
    </row>
    <row r="55" spans="1:5" ht="12.75">
      <c r="A55" s="374"/>
      <c r="B55" s="375" t="s">
        <v>81</v>
      </c>
      <c r="C55" s="376" t="s">
        <v>82</v>
      </c>
      <c r="D55" s="377" t="s">
        <v>741</v>
      </c>
      <c r="E55" s="339">
        <v>47</v>
      </c>
    </row>
    <row r="56" spans="1:5" ht="12.75">
      <c r="A56" s="374"/>
      <c r="B56" s="375" t="s">
        <v>83</v>
      </c>
      <c r="C56" s="376" t="s">
        <v>82</v>
      </c>
      <c r="D56" s="377" t="s">
        <v>84</v>
      </c>
      <c r="E56" s="339">
        <v>48</v>
      </c>
    </row>
    <row r="57" spans="1:5" ht="13.5" thickBot="1">
      <c r="A57" s="378"/>
      <c r="B57" s="379" t="s">
        <v>85</v>
      </c>
      <c r="C57" s="380" t="s">
        <v>402</v>
      </c>
      <c r="D57" s="381">
        <v>1</v>
      </c>
      <c r="E57" s="339">
        <v>49</v>
      </c>
    </row>
    <row r="58" spans="1:5" ht="26.25" customHeight="1">
      <c r="A58" s="370">
        <v>5</v>
      </c>
      <c r="B58" s="371" t="s">
        <v>859</v>
      </c>
      <c r="C58" s="615" t="s">
        <v>90</v>
      </c>
      <c r="D58" s="616"/>
      <c r="E58" s="339">
        <v>50</v>
      </c>
    </row>
    <row r="59" spans="1:5" ht="12.75">
      <c r="A59" s="374"/>
      <c r="B59" s="375" t="s">
        <v>81</v>
      </c>
      <c r="C59" s="376" t="s">
        <v>82</v>
      </c>
      <c r="D59" s="377" t="s">
        <v>91</v>
      </c>
      <c r="E59" s="339">
        <v>51</v>
      </c>
    </row>
    <row r="60" spans="1:5" ht="12.75">
      <c r="A60" s="374"/>
      <c r="B60" s="375" t="s">
        <v>83</v>
      </c>
      <c r="C60" s="376" t="s">
        <v>82</v>
      </c>
      <c r="D60" s="377" t="s">
        <v>84</v>
      </c>
      <c r="E60" s="339">
        <v>52</v>
      </c>
    </row>
    <row r="61" spans="1:5" ht="13.5" thickBot="1">
      <c r="A61" s="378"/>
      <c r="B61" s="379" t="s">
        <v>85</v>
      </c>
      <c r="C61" s="380" t="s">
        <v>402</v>
      </c>
      <c r="D61" s="381">
        <v>0.74</v>
      </c>
      <c r="E61" s="339">
        <v>53</v>
      </c>
    </row>
    <row r="62" spans="1:5" ht="64.5" customHeight="1">
      <c r="A62" s="370">
        <v>6</v>
      </c>
      <c r="B62" s="371" t="s">
        <v>859</v>
      </c>
      <c r="C62" s="615" t="s">
        <v>847</v>
      </c>
      <c r="D62" s="616"/>
      <c r="E62" s="339">
        <v>54</v>
      </c>
    </row>
    <row r="63" spans="1:5" ht="12.75">
      <c r="A63" s="374"/>
      <c r="B63" s="375" t="s">
        <v>81</v>
      </c>
      <c r="C63" s="376" t="s">
        <v>82</v>
      </c>
      <c r="D63" s="377" t="s">
        <v>93</v>
      </c>
      <c r="E63" s="339">
        <v>55</v>
      </c>
    </row>
    <row r="64" spans="1:5" ht="12.75">
      <c r="A64" s="374"/>
      <c r="B64" s="375" t="s">
        <v>83</v>
      </c>
      <c r="C64" s="376" t="s">
        <v>82</v>
      </c>
      <c r="D64" s="377" t="s">
        <v>84</v>
      </c>
      <c r="E64" s="339">
        <v>56</v>
      </c>
    </row>
    <row r="65" spans="1:5" ht="13.5" thickBot="1">
      <c r="A65" s="378"/>
      <c r="B65" s="379" t="s">
        <v>85</v>
      </c>
      <c r="C65" s="380" t="s">
        <v>402</v>
      </c>
      <c r="D65" s="381">
        <v>4.31</v>
      </c>
      <c r="E65" s="339">
        <v>57</v>
      </c>
    </row>
    <row r="66" spans="1:5" ht="54.75" customHeight="1">
      <c r="A66" s="370">
        <v>7</v>
      </c>
      <c r="B66" s="371" t="s">
        <v>859</v>
      </c>
      <c r="C66" s="615" t="s">
        <v>853</v>
      </c>
      <c r="D66" s="616"/>
      <c r="E66" s="339">
        <v>58</v>
      </c>
    </row>
    <row r="67" spans="1:5" ht="12.75">
      <c r="A67" s="374"/>
      <c r="B67" s="375" t="s">
        <v>81</v>
      </c>
      <c r="C67" s="376" t="s">
        <v>82</v>
      </c>
      <c r="D67" s="377" t="s">
        <v>735</v>
      </c>
      <c r="E67" s="339">
        <v>59</v>
      </c>
    </row>
    <row r="68" spans="1:5" ht="12.75">
      <c r="A68" s="374"/>
      <c r="B68" s="375" t="s">
        <v>83</v>
      </c>
      <c r="C68" s="376" t="s">
        <v>82</v>
      </c>
      <c r="D68" s="377" t="s">
        <v>84</v>
      </c>
      <c r="E68" s="339">
        <v>60</v>
      </c>
    </row>
    <row r="69" spans="1:5" ht="13.5" thickBot="1">
      <c r="A69" s="378"/>
      <c r="B69" s="379" t="s">
        <v>85</v>
      </c>
      <c r="C69" s="380" t="s">
        <v>402</v>
      </c>
      <c r="D69" s="381">
        <v>2.44</v>
      </c>
      <c r="E69" s="339">
        <v>61</v>
      </c>
    </row>
    <row r="70" spans="1:5" ht="27" customHeight="1">
      <c r="A70" s="370">
        <v>8</v>
      </c>
      <c r="B70" s="371" t="s">
        <v>859</v>
      </c>
      <c r="C70" s="615" t="s">
        <v>94</v>
      </c>
      <c r="D70" s="616"/>
      <c r="E70" s="339">
        <v>62</v>
      </c>
    </row>
    <row r="71" spans="1:5" ht="12.75">
      <c r="A71" s="374"/>
      <c r="B71" s="375" t="s">
        <v>81</v>
      </c>
      <c r="C71" s="619" t="s">
        <v>611</v>
      </c>
      <c r="D71" s="620"/>
      <c r="E71" s="339">
        <v>63</v>
      </c>
    </row>
    <row r="72" spans="1:5" ht="12.75">
      <c r="A72" s="374"/>
      <c r="B72" s="375" t="s">
        <v>83</v>
      </c>
      <c r="C72" s="621" t="s">
        <v>25</v>
      </c>
      <c r="D72" s="622"/>
      <c r="E72" s="339">
        <v>64</v>
      </c>
    </row>
    <row r="73" spans="1:5" ht="13.5" thickBot="1">
      <c r="A73" s="378"/>
      <c r="B73" s="379" t="s">
        <v>85</v>
      </c>
      <c r="C73" s="380" t="s">
        <v>402</v>
      </c>
      <c r="D73" s="381">
        <v>247072.12</v>
      </c>
      <c r="E73" s="339">
        <v>65</v>
      </c>
    </row>
    <row r="74" spans="1:5" ht="29.25" customHeight="1">
      <c r="A74" s="370">
        <v>9</v>
      </c>
      <c r="B74" s="371" t="s">
        <v>859</v>
      </c>
      <c r="C74" s="615" t="s">
        <v>541</v>
      </c>
      <c r="D74" s="616"/>
      <c r="E74" s="339">
        <v>66</v>
      </c>
    </row>
    <row r="75" spans="1:5" ht="12.75">
      <c r="A75" s="374"/>
      <c r="B75" s="375" t="s">
        <v>81</v>
      </c>
      <c r="C75" s="376" t="s">
        <v>82</v>
      </c>
      <c r="D75" s="377" t="s">
        <v>741</v>
      </c>
      <c r="E75" s="339">
        <v>67</v>
      </c>
    </row>
    <row r="76" spans="1:5" ht="12.75">
      <c r="A76" s="374"/>
      <c r="B76" s="375" t="s">
        <v>83</v>
      </c>
      <c r="C76" s="376" t="s">
        <v>82</v>
      </c>
      <c r="D76" s="377" t="s">
        <v>84</v>
      </c>
      <c r="E76" s="339">
        <v>68</v>
      </c>
    </row>
    <row r="77" spans="1:5" ht="13.5" thickBot="1">
      <c r="A77" s="378"/>
      <c r="B77" s="379" t="s">
        <v>85</v>
      </c>
      <c r="C77" s="380" t="s">
        <v>402</v>
      </c>
      <c r="D77" s="381">
        <v>0</v>
      </c>
      <c r="E77" s="339">
        <v>69</v>
      </c>
    </row>
    <row r="78" spans="1:5" ht="30" customHeight="1">
      <c r="A78" s="370">
        <v>10</v>
      </c>
      <c r="B78" s="371" t="s">
        <v>859</v>
      </c>
      <c r="C78" s="615" t="s">
        <v>26</v>
      </c>
      <c r="D78" s="616"/>
      <c r="E78" s="339">
        <v>70</v>
      </c>
    </row>
    <row r="79" spans="1:5" ht="12.75">
      <c r="A79" s="374"/>
      <c r="B79" s="375" t="s">
        <v>81</v>
      </c>
      <c r="C79" s="617" t="s">
        <v>735</v>
      </c>
      <c r="D79" s="618"/>
      <c r="E79" s="339">
        <v>71</v>
      </c>
    </row>
    <row r="80" spans="1:5" ht="12.75">
      <c r="A80" s="374"/>
      <c r="B80" s="375" t="s">
        <v>83</v>
      </c>
      <c r="C80" s="621" t="s">
        <v>27</v>
      </c>
      <c r="D80" s="622"/>
      <c r="E80" s="339">
        <v>72</v>
      </c>
    </row>
    <row r="81" spans="1:5" ht="13.5" thickBot="1">
      <c r="A81" s="378"/>
      <c r="B81" s="379" t="s">
        <v>85</v>
      </c>
      <c r="C81" s="380" t="s">
        <v>402</v>
      </c>
      <c r="D81" s="381">
        <v>3201.62</v>
      </c>
      <c r="E81" s="339">
        <v>73</v>
      </c>
    </row>
    <row r="82" spans="1:5" ht="25.5" customHeight="1">
      <c r="A82" s="370">
        <v>11</v>
      </c>
      <c r="B82" s="371" t="s">
        <v>859</v>
      </c>
      <c r="C82" s="615" t="s">
        <v>28</v>
      </c>
      <c r="D82" s="616"/>
      <c r="E82" s="339" t="s">
        <v>29</v>
      </c>
    </row>
    <row r="83" spans="1:5" ht="12.75">
      <c r="A83" s="374"/>
      <c r="B83" s="375" t="s">
        <v>81</v>
      </c>
      <c r="C83" s="617" t="s">
        <v>735</v>
      </c>
      <c r="D83" s="618"/>
      <c r="E83" s="339" t="s">
        <v>30</v>
      </c>
    </row>
    <row r="84" spans="1:5" ht="12.75">
      <c r="A84" s="374"/>
      <c r="B84" s="375" t="s">
        <v>83</v>
      </c>
      <c r="C84" s="621" t="s">
        <v>27</v>
      </c>
      <c r="D84" s="622"/>
      <c r="E84" s="339" t="s">
        <v>31</v>
      </c>
    </row>
    <row r="85" spans="1:5" ht="13.5" thickBot="1">
      <c r="A85" s="378"/>
      <c r="B85" s="379" t="s">
        <v>85</v>
      </c>
      <c r="C85" s="380" t="s">
        <v>402</v>
      </c>
      <c r="D85" s="381">
        <v>29323.79</v>
      </c>
      <c r="E85" s="339" t="s">
        <v>32</v>
      </c>
    </row>
    <row r="86" spans="1:5" ht="41.25" customHeight="1">
      <c r="A86" s="370">
        <v>12</v>
      </c>
      <c r="B86" s="371" t="s">
        <v>859</v>
      </c>
      <c r="C86" s="615" t="s">
        <v>542</v>
      </c>
      <c r="D86" s="616"/>
      <c r="E86" s="339">
        <v>74</v>
      </c>
    </row>
    <row r="87" spans="1:5" ht="12.75">
      <c r="A87" s="374"/>
      <c r="B87" s="375" t="s">
        <v>81</v>
      </c>
      <c r="C87" s="376" t="s">
        <v>82</v>
      </c>
      <c r="D87" s="377" t="s">
        <v>735</v>
      </c>
      <c r="E87" s="339">
        <v>75</v>
      </c>
    </row>
    <row r="88" spans="1:5" ht="12.75">
      <c r="A88" s="374"/>
      <c r="B88" s="375" t="s">
        <v>83</v>
      </c>
      <c r="C88" s="376" t="s">
        <v>82</v>
      </c>
      <c r="D88" s="377" t="s">
        <v>84</v>
      </c>
      <c r="E88" s="339">
        <v>76</v>
      </c>
    </row>
    <row r="89" spans="1:5" ht="13.5" thickBot="1">
      <c r="A89" s="378"/>
      <c r="B89" s="379" t="s">
        <v>85</v>
      </c>
      <c r="C89" s="380" t="s">
        <v>402</v>
      </c>
      <c r="D89" s="381">
        <v>0.16</v>
      </c>
      <c r="E89" s="339">
        <v>77</v>
      </c>
    </row>
    <row r="90" spans="1:5" s="387" customFormat="1" ht="12.75">
      <c r="A90" s="382" t="s">
        <v>95</v>
      </c>
      <c r="B90" s="383"/>
      <c r="C90" s="384"/>
      <c r="D90" s="385"/>
      <c r="E90" s="386">
        <v>78</v>
      </c>
    </row>
    <row r="91" spans="1:5" ht="12.75">
      <c r="A91" s="388">
        <v>27</v>
      </c>
      <c r="B91" s="389" t="s">
        <v>96</v>
      </c>
      <c r="C91" s="390" t="s">
        <v>241</v>
      </c>
      <c r="D91" s="391">
        <v>3</v>
      </c>
      <c r="E91" s="339">
        <v>79</v>
      </c>
    </row>
    <row r="92" spans="1:5" ht="12.75">
      <c r="A92" s="388">
        <v>28</v>
      </c>
      <c r="B92" s="389" t="s">
        <v>97</v>
      </c>
      <c r="C92" s="390" t="s">
        <v>241</v>
      </c>
      <c r="D92" s="391">
        <v>3</v>
      </c>
      <c r="E92" s="339">
        <v>80</v>
      </c>
    </row>
    <row r="93" spans="1:5" ht="12.75">
      <c r="A93" s="388">
        <v>29</v>
      </c>
      <c r="B93" s="389" t="s">
        <v>98</v>
      </c>
      <c r="C93" s="390" t="s">
        <v>241</v>
      </c>
      <c r="D93" s="391">
        <v>0</v>
      </c>
      <c r="E93" s="339">
        <v>81</v>
      </c>
    </row>
    <row r="94" spans="1:5" ht="13.5" thickBot="1">
      <c r="A94" s="388">
        <v>30</v>
      </c>
      <c r="B94" s="392" t="s">
        <v>99</v>
      </c>
      <c r="C94" s="393" t="s">
        <v>402</v>
      </c>
      <c r="D94" s="394">
        <v>7686.4</v>
      </c>
      <c r="E94" s="339">
        <v>82</v>
      </c>
    </row>
    <row r="95" spans="1:5" s="387" customFormat="1" ht="17.25" customHeight="1">
      <c r="A95" s="634" t="s">
        <v>100</v>
      </c>
      <c r="B95" s="635"/>
      <c r="C95" s="635"/>
      <c r="D95" s="636"/>
      <c r="E95" s="386">
        <v>83</v>
      </c>
    </row>
    <row r="96" spans="1:5" ht="25.5">
      <c r="A96" s="395">
        <v>31</v>
      </c>
      <c r="B96" s="396" t="s">
        <v>101</v>
      </c>
      <c r="C96" s="397" t="s">
        <v>402</v>
      </c>
      <c r="D96" s="398">
        <v>895618.25</v>
      </c>
      <c r="E96" s="339">
        <v>84</v>
      </c>
    </row>
    <row r="97" spans="1:5" ht="12.75">
      <c r="A97" s="395">
        <v>32</v>
      </c>
      <c r="B97" s="397" t="s">
        <v>102</v>
      </c>
      <c r="C97" s="397" t="s">
        <v>402</v>
      </c>
      <c r="D97" s="398">
        <v>1737.94</v>
      </c>
      <c r="E97" s="339">
        <v>85</v>
      </c>
    </row>
    <row r="98" spans="1:5" ht="12.75">
      <c r="A98" s="395">
        <v>33</v>
      </c>
      <c r="B98" s="397" t="s">
        <v>103</v>
      </c>
      <c r="C98" s="397" t="s">
        <v>402</v>
      </c>
      <c r="D98" s="398">
        <v>897356.19</v>
      </c>
      <c r="E98" s="339">
        <v>86</v>
      </c>
    </row>
    <row r="99" spans="1:5" ht="12.75" customHeight="1">
      <c r="A99" s="395">
        <v>34</v>
      </c>
      <c r="B99" s="396" t="s">
        <v>104</v>
      </c>
      <c r="C99" s="397" t="s">
        <v>402</v>
      </c>
      <c r="D99" s="398">
        <v>800266.18</v>
      </c>
      <c r="E99" s="339">
        <v>87</v>
      </c>
    </row>
    <row r="100" spans="1:5" ht="12.75" customHeight="1">
      <c r="A100" s="395">
        <v>35</v>
      </c>
      <c r="B100" s="397" t="s">
        <v>105</v>
      </c>
      <c r="C100" s="397" t="s">
        <v>402</v>
      </c>
      <c r="D100" s="398">
        <v>26506.63</v>
      </c>
      <c r="E100" s="339">
        <v>88</v>
      </c>
    </row>
    <row r="101" spans="1:5" ht="13.5" thickBot="1">
      <c r="A101" s="399">
        <v>36</v>
      </c>
      <c r="B101" s="400" t="s">
        <v>106</v>
      </c>
      <c r="C101" s="400" t="s">
        <v>402</v>
      </c>
      <c r="D101" s="401">
        <v>826772.81</v>
      </c>
      <c r="E101" s="339">
        <v>89</v>
      </c>
    </row>
    <row r="102" spans="1:5" s="387" customFormat="1" ht="29.25" customHeight="1">
      <c r="A102" s="402" t="s">
        <v>107</v>
      </c>
      <c r="B102" s="403"/>
      <c r="C102" s="404"/>
      <c r="D102" s="405"/>
      <c r="E102" s="386">
        <v>90</v>
      </c>
    </row>
    <row r="103" spans="1:5" s="387" customFormat="1" ht="18.75">
      <c r="A103" s="406" t="s">
        <v>108</v>
      </c>
      <c r="B103" s="407" t="s">
        <v>397</v>
      </c>
      <c r="C103" s="637" t="s">
        <v>109</v>
      </c>
      <c r="D103" s="638"/>
      <c r="E103" s="386">
        <v>91</v>
      </c>
    </row>
    <row r="104" spans="1:5" s="387" customFormat="1" ht="15" customHeight="1">
      <c r="A104" s="406" t="s">
        <v>110</v>
      </c>
      <c r="B104" s="407" t="s">
        <v>811</v>
      </c>
      <c r="C104" s="356" t="s">
        <v>281</v>
      </c>
      <c r="D104" s="408" t="s">
        <v>170</v>
      </c>
      <c r="E104" s="386">
        <v>92</v>
      </c>
    </row>
    <row r="105" spans="1:5" ht="15" customHeight="1">
      <c r="A105" s="406" t="s">
        <v>111</v>
      </c>
      <c r="B105" s="409" t="s">
        <v>112</v>
      </c>
      <c r="C105" s="356" t="s">
        <v>113</v>
      </c>
      <c r="D105" s="358">
        <v>589</v>
      </c>
      <c r="E105" s="339">
        <v>93</v>
      </c>
    </row>
    <row r="106" spans="1:5" ht="15" customHeight="1">
      <c r="A106" s="406" t="s">
        <v>114</v>
      </c>
      <c r="B106" s="409" t="s">
        <v>826</v>
      </c>
      <c r="C106" s="356" t="s">
        <v>402</v>
      </c>
      <c r="D106" s="358">
        <v>512893.24</v>
      </c>
      <c r="E106" s="339">
        <v>94</v>
      </c>
    </row>
    <row r="107" spans="1:5" ht="15" customHeight="1">
      <c r="A107" s="406" t="s">
        <v>115</v>
      </c>
      <c r="B107" s="409" t="s">
        <v>116</v>
      </c>
      <c r="C107" s="356" t="s">
        <v>402</v>
      </c>
      <c r="D107" s="358">
        <v>1018535.32</v>
      </c>
      <c r="E107" s="339">
        <v>95</v>
      </c>
    </row>
    <row r="108" spans="1:5" ht="15" customHeight="1">
      <c r="A108" s="406" t="s">
        <v>117</v>
      </c>
      <c r="B108" s="409" t="s">
        <v>118</v>
      </c>
      <c r="C108" s="356" t="s">
        <v>402</v>
      </c>
      <c r="D108" s="358">
        <v>1055444.76</v>
      </c>
      <c r="E108" s="339">
        <v>96</v>
      </c>
    </row>
    <row r="109" spans="1:5" ht="15" customHeight="1">
      <c r="A109" s="406" t="s">
        <v>119</v>
      </c>
      <c r="B109" s="409" t="s">
        <v>840</v>
      </c>
      <c r="C109" s="356" t="s">
        <v>402</v>
      </c>
      <c r="D109" s="358">
        <v>475983.8</v>
      </c>
      <c r="E109" s="339">
        <v>97</v>
      </c>
    </row>
    <row r="110" spans="1:5" ht="15" customHeight="1">
      <c r="A110" s="406" t="s">
        <v>120</v>
      </c>
      <c r="B110" s="409" t="s">
        <v>121</v>
      </c>
      <c r="C110" s="356" t="s">
        <v>402</v>
      </c>
      <c r="D110" s="358">
        <v>1027325.25</v>
      </c>
      <c r="E110" s="339">
        <v>98</v>
      </c>
    </row>
    <row r="111" spans="1:5" ht="15" customHeight="1">
      <c r="A111" s="406" t="s">
        <v>123</v>
      </c>
      <c r="B111" s="409" t="s">
        <v>124</v>
      </c>
      <c r="C111" s="356" t="s">
        <v>402</v>
      </c>
      <c r="D111" s="358">
        <v>1131842.77</v>
      </c>
      <c r="E111" s="339">
        <v>99</v>
      </c>
    </row>
    <row r="112" spans="1:5" ht="15" customHeight="1">
      <c r="A112" s="406" t="s">
        <v>125</v>
      </c>
      <c r="B112" s="410" t="s">
        <v>126</v>
      </c>
      <c r="C112" s="356" t="s">
        <v>402</v>
      </c>
      <c r="D112" s="358">
        <v>255729.43</v>
      </c>
      <c r="E112" s="339">
        <v>100</v>
      </c>
    </row>
    <row r="113" spans="1:5" ht="15" customHeight="1" thickBot="1">
      <c r="A113" s="366" t="s">
        <v>127</v>
      </c>
      <c r="B113" s="411" t="s">
        <v>128</v>
      </c>
      <c r="C113" s="368" t="s">
        <v>402</v>
      </c>
      <c r="D113" s="369">
        <v>3907.61</v>
      </c>
      <c r="E113" s="339">
        <v>101</v>
      </c>
    </row>
    <row r="114" spans="1:5" s="387" customFormat="1" ht="18.75">
      <c r="A114" s="412" t="s">
        <v>129</v>
      </c>
      <c r="B114" s="413" t="s">
        <v>397</v>
      </c>
      <c r="C114" s="639" t="s">
        <v>565</v>
      </c>
      <c r="D114" s="640"/>
      <c r="E114" s="386">
        <v>102</v>
      </c>
    </row>
    <row r="115" spans="1:5" s="387" customFormat="1" ht="15" customHeight="1">
      <c r="A115" s="355" t="s">
        <v>130</v>
      </c>
      <c r="B115" s="357" t="s">
        <v>811</v>
      </c>
      <c r="C115" s="356" t="s">
        <v>281</v>
      </c>
      <c r="D115" s="408" t="s">
        <v>131</v>
      </c>
      <c r="E115" s="386">
        <v>103</v>
      </c>
    </row>
    <row r="116" spans="1:5" ht="15" customHeight="1">
      <c r="A116" s="355" t="s">
        <v>132</v>
      </c>
      <c r="B116" s="356" t="s">
        <v>112</v>
      </c>
      <c r="C116" s="356" t="s">
        <v>113</v>
      </c>
      <c r="D116" s="358">
        <v>7711</v>
      </c>
      <c r="E116" s="339">
        <v>104</v>
      </c>
    </row>
    <row r="117" spans="1:5" ht="15" customHeight="1">
      <c r="A117" s="355" t="s">
        <v>133</v>
      </c>
      <c r="B117" s="356" t="s">
        <v>826</v>
      </c>
      <c r="C117" s="356" t="s">
        <v>402</v>
      </c>
      <c r="D117" s="358">
        <v>169825.08</v>
      </c>
      <c r="E117" s="339">
        <v>105</v>
      </c>
    </row>
    <row r="118" spans="1:5" ht="15" customHeight="1">
      <c r="A118" s="355" t="s">
        <v>134</v>
      </c>
      <c r="B118" s="356" t="s">
        <v>116</v>
      </c>
      <c r="C118" s="356" t="s">
        <v>402</v>
      </c>
      <c r="D118" s="358">
        <v>242565.6</v>
      </c>
      <c r="E118" s="339">
        <v>106</v>
      </c>
    </row>
    <row r="119" spans="1:5" ht="15" customHeight="1">
      <c r="A119" s="355" t="s">
        <v>135</v>
      </c>
      <c r="B119" s="356" t="s">
        <v>118</v>
      </c>
      <c r="C119" s="356" t="s">
        <v>402</v>
      </c>
      <c r="D119" s="358">
        <v>268418.23</v>
      </c>
      <c r="E119" s="339">
        <v>107</v>
      </c>
    </row>
    <row r="120" spans="1:5" ht="15" customHeight="1">
      <c r="A120" s="355" t="s">
        <v>136</v>
      </c>
      <c r="B120" s="356" t="s">
        <v>840</v>
      </c>
      <c r="C120" s="356" t="s">
        <v>402</v>
      </c>
      <c r="D120" s="358">
        <v>143972.45</v>
      </c>
      <c r="E120" s="339">
        <v>108</v>
      </c>
    </row>
    <row r="121" spans="1:5" ht="15" customHeight="1">
      <c r="A121" s="355" t="s">
        <v>137</v>
      </c>
      <c r="B121" s="356" t="s">
        <v>121</v>
      </c>
      <c r="C121" s="356" t="s">
        <v>402</v>
      </c>
      <c r="D121" s="358">
        <v>251162.01</v>
      </c>
      <c r="E121" s="339">
        <v>109</v>
      </c>
    </row>
    <row r="122" spans="1:5" ht="15" customHeight="1">
      <c r="A122" s="355" t="s">
        <v>138</v>
      </c>
      <c r="B122" s="356" t="s">
        <v>124</v>
      </c>
      <c r="C122" s="356" t="s">
        <v>402</v>
      </c>
      <c r="D122" s="358">
        <v>267564.47</v>
      </c>
      <c r="E122" s="339">
        <v>110</v>
      </c>
    </row>
    <row r="123" spans="1:5" ht="15" customHeight="1">
      <c r="A123" s="355" t="s">
        <v>139</v>
      </c>
      <c r="B123" s="359" t="s">
        <v>126</v>
      </c>
      <c r="C123" s="356" t="s">
        <v>402</v>
      </c>
      <c r="D123" s="358">
        <v>39015.24</v>
      </c>
      <c r="E123" s="339">
        <v>111</v>
      </c>
    </row>
    <row r="124" spans="1:5" ht="26.25" thickBot="1">
      <c r="A124" s="414" t="s">
        <v>140</v>
      </c>
      <c r="B124" s="415" t="s">
        <v>128</v>
      </c>
      <c r="C124" s="368" t="s">
        <v>402</v>
      </c>
      <c r="D124" s="369">
        <v>0</v>
      </c>
      <c r="E124" s="339">
        <v>112</v>
      </c>
    </row>
    <row r="125" spans="1:5" s="387" customFormat="1" ht="18.75">
      <c r="A125" s="412" t="s">
        <v>141</v>
      </c>
      <c r="B125" s="413" t="s">
        <v>397</v>
      </c>
      <c r="C125" s="639" t="s">
        <v>543</v>
      </c>
      <c r="D125" s="640"/>
      <c r="E125" s="386">
        <v>113</v>
      </c>
    </row>
    <row r="126" spans="1:5" s="387" customFormat="1" ht="13.5">
      <c r="A126" s="355" t="s">
        <v>142</v>
      </c>
      <c r="B126" s="357" t="s">
        <v>811</v>
      </c>
      <c r="C126" s="356" t="s">
        <v>281</v>
      </c>
      <c r="D126" s="408" t="s">
        <v>131</v>
      </c>
      <c r="E126" s="386">
        <v>114</v>
      </c>
    </row>
    <row r="127" spans="1:5" ht="12.75">
      <c r="A127" s="355" t="s">
        <v>143</v>
      </c>
      <c r="B127" s="356" t="s">
        <v>112</v>
      </c>
      <c r="C127" s="356" t="s">
        <v>113</v>
      </c>
      <c r="D127" s="358">
        <v>7349</v>
      </c>
      <c r="E127" s="339">
        <v>115</v>
      </c>
    </row>
    <row r="128" spans="1:5" ht="12.75">
      <c r="A128" s="355" t="s">
        <v>144</v>
      </c>
      <c r="B128" s="356" t="s">
        <v>826</v>
      </c>
      <c r="C128" s="356" t="s">
        <v>402</v>
      </c>
      <c r="D128" s="358">
        <v>118957.04</v>
      </c>
      <c r="E128" s="339">
        <v>116</v>
      </c>
    </row>
    <row r="129" spans="1:5" ht="12.75" customHeight="1">
      <c r="A129" s="355" t="s">
        <v>145</v>
      </c>
      <c r="B129" s="356" t="s">
        <v>116</v>
      </c>
      <c r="C129" s="356" t="s">
        <v>402</v>
      </c>
      <c r="D129" s="358">
        <v>163327.32</v>
      </c>
      <c r="E129" s="339">
        <v>117</v>
      </c>
    </row>
    <row r="130" spans="1:5" ht="12.75" customHeight="1">
      <c r="A130" s="355" t="s">
        <v>146</v>
      </c>
      <c r="B130" s="356" t="s">
        <v>118</v>
      </c>
      <c r="C130" s="356" t="s">
        <v>402</v>
      </c>
      <c r="D130" s="358">
        <v>176881.44</v>
      </c>
      <c r="E130" s="339">
        <v>118</v>
      </c>
    </row>
    <row r="131" spans="1:5" ht="12.75" customHeight="1">
      <c r="A131" s="355" t="s">
        <v>147</v>
      </c>
      <c r="B131" s="356" t="s">
        <v>840</v>
      </c>
      <c r="C131" s="356" t="s">
        <v>402</v>
      </c>
      <c r="D131" s="358">
        <v>105402.92</v>
      </c>
      <c r="E131" s="339">
        <v>119</v>
      </c>
    </row>
    <row r="132" spans="1:5" ht="12.75" customHeight="1">
      <c r="A132" s="355" t="s">
        <v>148</v>
      </c>
      <c r="B132" s="356" t="s">
        <v>121</v>
      </c>
      <c r="C132" s="356" t="s">
        <v>402</v>
      </c>
      <c r="D132" s="358">
        <v>173038.58</v>
      </c>
      <c r="E132" s="339">
        <v>120</v>
      </c>
    </row>
    <row r="133" spans="1:5" ht="12.75" customHeight="1">
      <c r="A133" s="355" t="s">
        <v>149</v>
      </c>
      <c r="B133" s="356" t="s">
        <v>124</v>
      </c>
      <c r="C133" s="356" t="s">
        <v>402</v>
      </c>
      <c r="D133" s="358">
        <v>181277.82</v>
      </c>
      <c r="E133" s="339">
        <v>121</v>
      </c>
    </row>
    <row r="134" spans="1:5" ht="25.5">
      <c r="A134" s="355" t="s">
        <v>150</v>
      </c>
      <c r="B134" s="359" t="s">
        <v>126</v>
      </c>
      <c r="C134" s="356" t="s">
        <v>402</v>
      </c>
      <c r="D134" s="358">
        <v>28563.25</v>
      </c>
      <c r="E134" s="339">
        <v>122</v>
      </c>
    </row>
    <row r="135" spans="1:5" ht="26.25" customHeight="1" thickBot="1">
      <c r="A135" s="414" t="s">
        <v>151</v>
      </c>
      <c r="B135" s="415" t="s">
        <v>128</v>
      </c>
      <c r="C135" s="368" t="s">
        <v>402</v>
      </c>
      <c r="D135" s="369">
        <v>0</v>
      </c>
      <c r="E135" s="339">
        <v>123</v>
      </c>
    </row>
    <row r="136" spans="1:5" s="387" customFormat="1" ht="18.75">
      <c r="A136" s="412" t="s">
        <v>152</v>
      </c>
      <c r="B136" s="413" t="s">
        <v>397</v>
      </c>
      <c r="C136" s="629" t="s">
        <v>153</v>
      </c>
      <c r="D136" s="630"/>
      <c r="E136" s="386">
        <v>124</v>
      </c>
    </row>
    <row r="137" spans="1:5" s="387" customFormat="1" ht="13.5" customHeight="1">
      <c r="A137" s="355" t="s">
        <v>154</v>
      </c>
      <c r="B137" s="357" t="s">
        <v>811</v>
      </c>
      <c r="C137" s="356" t="s">
        <v>281</v>
      </c>
      <c r="D137" s="408" t="s">
        <v>171</v>
      </c>
      <c r="E137" s="386">
        <v>125</v>
      </c>
    </row>
    <row r="138" spans="1:5" ht="12.75">
      <c r="A138" s="355" t="s">
        <v>155</v>
      </c>
      <c r="B138" s="356" t="s">
        <v>112</v>
      </c>
      <c r="C138" s="356" t="s">
        <v>113</v>
      </c>
      <c r="D138" s="358">
        <v>85521.16415395788</v>
      </c>
      <c r="E138" s="339">
        <v>126</v>
      </c>
    </row>
    <row r="139" spans="1:5" ht="12.75">
      <c r="A139" s="355" t="s">
        <v>156</v>
      </c>
      <c r="B139" s="356" t="s">
        <v>826</v>
      </c>
      <c r="C139" s="356" t="s">
        <v>402</v>
      </c>
      <c r="D139" s="358">
        <v>93942.89</v>
      </c>
      <c r="E139" s="339">
        <v>127</v>
      </c>
    </row>
    <row r="140" spans="1:5" ht="12.75" customHeight="1">
      <c r="A140" s="355" t="s">
        <v>157</v>
      </c>
      <c r="B140" s="356" t="s">
        <v>116</v>
      </c>
      <c r="C140" s="356" t="s">
        <v>402</v>
      </c>
      <c r="D140" s="358">
        <v>350188.97</v>
      </c>
      <c r="E140" s="339">
        <v>128</v>
      </c>
    </row>
    <row r="141" spans="1:5" ht="12.75" customHeight="1">
      <c r="A141" s="355" t="s">
        <v>158</v>
      </c>
      <c r="B141" s="356" t="s">
        <v>118</v>
      </c>
      <c r="C141" s="356" t="s">
        <v>402</v>
      </c>
      <c r="D141" s="358">
        <v>369224.85</v>
      </c>
      <c r="E141" s="339">
        <v>129</v>
      </c>
    </row>
    <row r="142" spans="1:5" ht="12.75" customHeight="1">
      <c r="A142" s="355" t="s">
        <v>159</v>
      </c>
      <c r="B142" s="356" t="s">
        <v>840</v>
      </c>
      <c r="C142" s="356" t="s">
        <v>402</v>
      </c>
      <c r="D142" s="358">
        <v>74907.01</v>
      </c>
      <c r="E142" s="339">
        <v>130</v>
      </c>
    </row>
    <row r="143" spans="1:5" ht="12.75" customHeight="1">
      <c r="A143" s="355" t="s">
        <v>161</v>
      </c>
      <c r="B143" s="356" t="s">
        <v>121</v>
      </c>
      <c r="C143" s="356" t="s">
        <v>402</v>
      </c>
      <c r="D143" s="358">
        <v>354187.52</v>
      </c>
      <c r="E143" s="339">
        <v>131</v>
      </c>
    </row>
    <row r="144" spans="1:5" ht="12.75" customHeight="1">
      <c r="A144" s="355" t="s">
        <v>162</v>
      </c>
      <c r="B144" s="356" t="s">
        <v>124</v>
      </c>
      <c r="C144" s="356" t="s">
        <v>402</v>
      </c>
      <c r="D144" s="358">
        <v>296987.41</v>
      </c>
      <c r="E144" s="339">
        <v>132</v>
      </c>
    </row>
    <row r="145" spans="1:5" ht="25.5">
      <c r="A145" s="355" t="s">
        <v>163</v>
      </c>
      <c r="B145" s="359" t="s">
        <v>126</v>
      </c>
      <c r="C145" s="356" t="s">
        <v>402</v>
      </c>
      <c r="D145" s="358">
        <v>312668.07</v>
      </c>
      <c r="E145" s="339">
        <v>133</v>
      </c>
    </row>
    <row r="146" spans="1:5" ht="26.25" customHeight="1" thickBot="1">
      <c r="A146" s="414" t="s">
        <v>164</v>
      </c>
      <c r="B146" s="415" t="s">
        <v>128</v>
      </c>
      <c r="C146" s="368" t="s">
        <v>402</v>
      </c>
      <c r="D146" s="369">
        <v>10339.19</v>
      </c>
      <c r="E146" s="339">
        <v>134</v>
      </c>
    </row>
    <row r="147" spans="1:5" ht="12.75" customHeight="1">
      <c r="A147" s="416">
        <v>48</v>
      </c>
      <c r="B147" s="417" t="s">
        <v>96</v>
      </c>
      <c r="C147" s="417" t="s">
        <v>241</v>
      </c>
      <c r="D147" s="418">
        <v>5</v>
      </c>
      <c r="E147" s="339">
        <v>135</v>
      </c>
    </row>
    <row r="148" spans="1:5" ht="12.75" customHeight="1">
      <c r="A148" s="419">
        <v>49</v>
      </c>
      <c r="B148" s="390" t="s">
        <v>97</v>
      </c>
      <c r="C148" s="390" t="s">
        <v>241</v>
      </c>
      <c r="D148" s="391">
        <v>5</v>
      </c>
      <c r="E148" s="339">
        <v>136</v>
      </c>
    </row>
    <row r="149" spans="1:5" ht="12.75" customHeight="1">
      <c r="A149" s="419">
        <v>50</v>
      </c>
      <c r="B149" s="390" t="s">
        <v>98</v>
      </c>
      <c r="C149" s="390" t="s">
        <v>241</v>
      </c>
      <c r="D149" s="391">
        <v>0</v>
      </c>
      <c r="E149" s="339">
        <v>137</v>
      </c>
    </row>
    <row r="150" spans="1:5" ht="15" customHeight="1" thickBot="1">
      <c r="A150" s="420">
        <v>51</v>
      </c>
      <c r="B150" s="393" t="s">
        <v>99</v>
      </c>
      <c r="C150" s="393" t="s">
        <v>402</v>
      </c>
      <c r="D150" s="394">
        <v>28834.86</v>
      </c>
      <c r="E150" s="339">
        <v>138</v>
      </c>
    </row>
    <row r="151" spans="1:5" s="387" customFormat="1" ht="12.75" customHeight="1">
      <c r="A151" s="421" t="s">
        <v>165</v>
      </c>
      <c r="B151" s="422"/>
      <c r="C151" s="422"/>
      <c r="D151" s="423"/>
      <c r="E151" s="386">
        <v>139</v>
      </c>
    </row>
    <row r="152" spans="1:5" ht="15" customHeight="1">
      <c r="A152" s="424">
        <v>52</v>
      </c>
      <c r="B152" s="425" t="s">
        <v>166</v>
      </c>
      <c r="C152" s="426" t="s">
        <v>241</v>
      </c>
      <c r="D152" s="427">
        <v>35</v>
      </c>
      <c r="E152" s="339">
        <v>140</v>
      </c>
    </row>
    <row r="153" spans="1:5" ht="15">
      <c r="A153" s="424">
        <v>53</v>
      </c>
      <c r="B153" s="425" t="s">
        <v>167</v>
      </c>
      <c r="C153" s="426" t="s">
        <v>241</v>
      </c>
      <c r="D153" s="427">
        <v>1</v>
      </c>
      <c r="E153" s="339">
        <v>141</v>
      </c>
    </row>
    <row r="154" spans="1:5" ht="27" customHeight="1" thickBot="1">
      <c r="A154" s="428">
        <v>54</v>
      </c>
      <c r="B154" s="429" t="s">
        <v>168</v>
      </c>
      <c r="C154" s="430" t="s">
        <v>402</v>
      </c>
      <c r="D154" s="431">
        <v>111706.59</v>
      </c>
      <c r="E154" s="33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E3" sqref="E3:E16"/>
    </sheetView>
  </sheetViews>
  <sheetFormatPr defaultColWidth="9.140625" defaultRowHeight="12.75"/>
  <cols>
    <col min="1" max="1" width="7.00390625" style="4" customWidth="1"/>
    <col min="2" max="2" width="104.140625" style="333" customWidth="1"/>
    <col min="3" max="3" width="16.28125" style="333" customWidth="1"/>
    <col min="4" max="4" width="10.28125" style="334" customWidth="1"/>
    <col min="5" max="5" width="13.57421875" style="334" customWidth="1"/>
    <col min="6" max="6" width="16.57421875" style="334" customWidth="1"/>
    <col min="7" max="7" width="12.8515625" style="334" customWidth="1"/>
    <col min="8" max="16384" width="9.140625" style="323" customWidth="1"/>
  </cols>
  <sheetData>
    <row r="1" spans="2:5" s="5" customFormat="1" ht="35.25" customHeight="1">
      <c r="B1" s="318" t="s">
        <v>471</v>
      </c>
      <c r="C1" s="319"/>
      <c r="D1" s="319"/>
      <c r="E1" s="22"/>
    </row>
    <row r="2" spans="1:7" s="322" customFormat="1" ht="51">
      <c r="A2" s="320" t="s">
        <v>573</v>
      </c>
      <c r="B2" s="320" t="s">
        <v>860</v>
      </c>
      <c r="C2" s="320" t="s">
        <v>576</v>
      </c>
      <c r="D2" s="321" t="s">
        <v>577</v>
      </c>
      <c r="E2" s="321" t="s">
        <v>578</v>
      </c>
      <c r="F2" s="321" t="s">
        <v>579</v>
      </c>
      <c r="G2" s="321" t="s">
        <v>472</v>
      </c>
    </row>
    <row r="3" spans="1:7" ht="54.75" customHeight="1">
      <c r="A3" s="444" t="s">
        <v>861</v>
      </c>
      <c r="B3" s="445"/>
      <c r="C3" s="446"/>
      <c r="D3" s="436">
        <v>0.74</v>
      </c>
      <c r="E3" s="439" t="s">
        <v>57</v>
      </c>
      <c r="F3" s="432" t="s">
        <v>809</v>
      </c>
      <c r="G3" s="432" t="s">
        <v>862</v>
      </c>
    </row>
    <row r="4" spans="1:7" ht="102">
      <c r="A4" s="324" t="s">
        <v>581</v>
      </c>
      <c r="B4" s="325" t="s">
        <v>863</v>
      </c>
      <c r="C4" s="325" t="s">
        <v>1</v>
      </c>
      <c r="D4" s="437"/>
      <c r="E4" s="440"/>
      <c r="F4" s="433"/>
      <c r="G4" s="433"/>
    </row>
    <row r="5" spans="1:7" ht="89.25">
      <c r="A5" s="324" t="s">
        <v>2</v>
      </c>
      <c r="B5" s="325" t="s">
        <v>864</v>
      </c>
      <c r="C5" s="325" t="s">
        <v>1</v>
      </c>
      <c r="D5" s="437"/>
      <c r="E5" s="440"/>
      <c r="F5" s="433"/>
      <c r="G5" s="433"/>
    </row>
    <row r="6" spans="1:7" ht="114.75">
      <c r="A6" s="324" t="s">
        <v>5</v>
      </c>
      <c r="B6" s="326" t="s">
        <v>865</v>
      </c>
      <c r="C6" s="325" t="s">
        <v>1</v>
      </c>
      <c r="D6" s="437"/>
      <c r="E6" s="440"/>
      <c r="F6" s="433"/>
      <c r="G6" s="433"/>
    </row>
    <row r="7" spans="1:7" ht="165.75">
      <c r="A7" s="324" t="s">
        <v>8</v>
      </c>
      <c r="B7" s="325" t="s">
        <v>866</v>
      </c>
      <c r="C7" s="325" t="s">
        <v>1</v>
      </c>
      <c r="D7" s="437"/>
      <c r="E7" s="440"/>
      <c r="F7" s="433"/>
      <c r="G7" s="433"/>
    </row>
    <row r="8" spans="1:7" ht="114.75">
      <c r="A8" s="324" t="s">
        <v>11</v>
      </c>
      <c r="B8" s="325" t="s">
        <v>33</v>
      </c>
      <c r="C8" s="325" t="s">
        <v>1</v>
      </c>
      <c r="D8" s="437"/>
      <c r="E8" s="440"/>
      <c r="F8" s="433"/>
      <c r="G8" s="433"/>
    </row>
    <row r="9" spans="1:7" ht="127.5">
      <c r="A9" s="442" t="s">
        <v>607</v>
      </c>
      <c r="B9" s="325" t="s">
        <v>34</v>
      </c>
      <c r="C9" s="325" t="s">
        <v>1</v>
      </c>
      <c r="D9" s="437"/>
      <c r="E9" s="440"/>
      <c r="F9" s="433"/>
      <c r="G9" s="433"/>
    </row>
    <row r="10" spans="1:7" ht="114.75">
      <c r="A10" s="442"/>
      <c r="B10" s="325" t="s">
        <v>35</v>
      </c>
      <c r="C10" s="325" t="s">
        <v>611</v>
      </c>
      <c r="D10" s="437"/>
      <c r="E10" s="440"/>
      <c r="F10" s="433"/>
      <c r="G10" s="433"/>
    </row>
    <row r="11" spans="1:7" ht="102">
      <c r="A11" s="324" t="s">
        <v>612</v>
      </c>
      <c r="B11" s="325" t="s">
        <v>36</v>
      </c>
      <c r="C11" s="325" t="s">
        <v>1</v>
      </c>
      <c r="D11" s="437"/>
      <c r="E11" s="440"/>
      <c r="F11" s="433"/>
      <c r="G11" s="433"/>
    </row>
    <row r="12" spans="1:7" ht="127.5">
      <c r="A12" s="324" t="s">
        <v>38</v>
      </c>
      <c r="B12" s="325" t="s">
        <v>583</v>
      </c>
      <c r="C12" s="325" t="s">
        <v>1</v>
      </c>
      <c r="D12" s="437"/>
      <c r="E12" s="440"/>
      <c r="F12" s="433"/>
      <c r="G12" s="433"/>
    </row>
    <row r="13" spans="1:7" ht="63.75">
      <c r="A13" s="324" t="s">
        <v>41</v>
      </c>
      <c r="B13" s="325" t="s">
        <v>584</v>
      </c>
      <c r="C13" s="325" t="s">
        <v>1</v>
      </c>
      <c r="D13" s="437"/>
      <c r="E13" s="440"/>
      <c r="F13" s="433"/>
      <c r="G13" s="433"/>
    </row>
    <row r="14" spans="1:7" ht="51">
      <c r="A14" s="324" t="s">
        <v>44</v>
      </c>
      <c r="B14" s="325" t="s">
        <v>585</v>
      </c>
      <c r="C14" s="325" t="s">
        <v>1</v>
      </c>
      <c r="D14" s="437"/>
      <c r="E14" s="440"/>
      <c r="F14" s="433"/>
      <c r="G14" s="433"/>
    </row>
    <row r="15" spans="1:7" ht="25.5">
      <c r="A15" s="324" t="s">
        <v>47</v>
      </c>
      <c r="B15" s="325" t="s">
        <v>586</v>
      </c>
      <c r="C15" s="325" t="s">
        <v>1</v>
      </c>
      <c r="D15" s="437"/>
      <c r="E15" s="440"/>
      <c r="F15" s="433"/>
      <c r="G15" s="433"/>
    </row>
    <row r="16" spans="1:7" ht="51">
      <c r="A16" s="324" t="s">
        <v>50</v>
      </c>
      <c r="B16" s="325" t="s">
        <v>587</v>
      </c>
      <c r="C16" s="325" t="s">
        <v>1</v>
      </c>
      <c r="D16" s="438"/>
      <c r="E16" s="441"/>
      <c r="F16" s="434"/>
      <c r="G16" s="434"/>
    </row>
    <row r="17" spans="1:7" ht="39" customHeight="1">
      <c r="A17" s="444" t="s">
        <v>53</v>
      </c>
      <c r="B17" s="445"/>
      <c r="C17" s="445"/>
      <c r="D17" s="436">
        <v>4.31</v>
      </c>
      <c r="E17" s="439" t="s">
        <v>57</v>
      </c>
      <c r="F17" s="432" t="s">
        <v>809</v>
      </c>
      <c r="G17" s="432" t="s">
        <v>862</v>
      </c>
    </row>
    <row r="18" spans="1:7" ht="153">
      <c r="A18" s="324" t="s">
        <v>54</v>
      </c>
      <c r="B18" s="325" t="s">
        <v>588</v>
      </c>
      <c r="C18" s="325" t="s">
        <v>1</v>
      </c>
      <c r="D18" s="437"/>
      <c r="E18" s="440"/>
      <c r="F18" s="433"/>
      <c r="G18" s="433"/>
    </row>
    <row r="19" spans="1:7" ht="38.25">
      <c r="A19" s="442" t="s">
        <v>636</v>
      </c>
      <c r="B19" s="325" t="s">
        <v>589</v>
      </c>
      <c r="C19" s="325" t="s">
        <v>639</v>
      </c>
      <c r="D19" s="437"/>
      <c r="E19" s="440"/>
      <c r="F19" s="433"/>
      <c r="G19" s="433"/>
    </row>
    <row r="20" spans="1:7" ht="25.5">
      <c r="A20" s="442"/>
      <c r="B20" s="325" t="s">
        <v>640</v>
      </c>
      <c r="C20" s="327" t="s">
        <v>641</v>
      </c>
      <c r="D20" s="437"/>
      <c r="E20" s="440"/>
      <c r="F20" s="433"/>
      <c r="G20" s="433"/>
    </row>
    <row r="21" spans="1:7" ht="15.75">
      <c r="A21" s="442"/>
      <c r="B21" s="325" t="s">
        <v>590</v>
      </c>
      <c r="C21" s="325" t="s">
        <v>643</v>
      </c>
      <c r="D21" s="437"/>
      <c r="E21" s="440"/>
      <c r="F21" s="433"/>
      <c r="G21" s="433"/>
    </row>
    <row r="22" spans="1:7" ht="15.75">
      <c r="A22" s="442"/>
      <c r="B22" s="325" t="s">
        <v>591</v>
      </c>
      <c r="C22" s="325" t="s">
        <v>643</v>
      </c>
      <c r="D22" s="437"/>
      <c r="E22" s="440"/>
      <c r="F22" s="433"/>
      <c r="G22" s="433"/>
    </row>
    <row r="23" spans="1:7" ht="38.25">
      <c r="A23" s="442"/>
      <c r="B23" s="325" t="s">
        <v>592</v>
      </c>
      <c r="C23" s="325" t="s">
        <v>643</v>
      </c>
      <c r="D23" s="437"/>
      <c r="E23" s="440"/>
      <c r="F23" s="433"/>
      <c r="G23" s="433"/>
    </row>
    <row r="24" spans="1:7" ht="63.75">
      <c r="A24" s="442" t="s">
        <v>646</v>
      </c>
      <c r="B24" s="325" t="s">
        <v>59</v>
      </c>
      <c r="C24" s="325" t="s">
        <v>641</v>
      </c>
      <c r="D24" s="437"/>
      <c r="E24" s="440"/>
      <c r="F24" s="433"/>
      <c r="G24" s="433"/>
    </row>
    <row r="25" spans="1:7" ht="25.5">
      <c r="A25" s="442"/>
      <c r="B25" s="325" t="s">
        <v>688</v>
      </c>
      <c r="C25" s="327" t="s">
        <v>689</v>
      </c>
      <c r="D25" s="437"/>
      <c r="E25" s="440"/>
      <c r="F25" s="433"/>
      <c r="G25" s="433"/>
    </row>
    <row r="26" spans="1:7" ht="25.5">
      <c r="A26" s="442"/>
      <c r="B26" s="325" t="s">
        <v>690</v>
      </c>
      <c r="C26" s="325" t="s">
        <v>689</v>
      </c>
      <c r="D26" s="437"/>
      <c r="E26" s="440"/>
      <c r="F26" s="433"/>
      <c r="G26" s="433"/>
    </row>
    <row r="27" spans="1:7" ht="25.5">
      <c r="A27" s="442"/>
      <c r="B27" s="325" t="s">
        <v>691</v>
      </c>
      <c r="C27" s="325" t="s">
        <v>641</v>
      </c>
      <c r="D27" s="437"/>
      <c r="E27" s="440"/>
      <c r="F27" s="433"/>
      <c r="G27" s="433"/>
    </row>
    <row r="28" spans="1:7" ht="25.5">
      <c r="A28" s="442"/>
      <c r="B28" s="325" t="s">
        <v>60</v>
      </c>
      <c r="C28" s="325" t="s">
        <v>611</v>
      </c>
      <c r="D28" s="437"/>
      <c r="E28" s="440"/>
      <c r="F28" s="433"/>
      <c r="G28" s="433"/>
    </row>
    <row r="29" spans="1:7" ht="25.5">
      <c r="A29" s="442"/>
      <c r="B29" s="325" t="s">
        <v>693</v>
      </c>
      <c r="C29" s="325" t="s">
        <v>643</v>
      </c>
      <c r="D29" s="437"/>
      <c r="E29" s="440"/>
      <c r="F29" s="433"/>
      <c r="G29" s="433"/>
    </row>
    <row r="30" spans="1:7" ht="15.75">
      <c r="A30" s="442"/>
      <c r="B30" s="325" t="s">
        <v>694</v>
      </c>
      <c r="C30" s="325" t="s">
        <v>643</v>
      </c>
      <c r="D30" s="437"/>
      <c r="E30" s="440"/>
      <c r="F30" s="433"/>
      <c r="G30" s="433"/>
    </row>
    <row r="31" spans="1:7" ht="15.75">
      <c r="A31" s="442"/>
      <c r="B31" s="325" t="s">
        <v>695</v>
      </c>
      <c r="C31" s="325" t="s">
        <v>643</v>
      </c>
      <c r="D31" s="437"/>
      <c r="E31" s="440"/>
      <c r="F31" s="433"/>
      <c r="G31" s="433"/>
    </row>
    <row r="32" spans="1:7" ht="38.25">
      <c r="A32" s="442" t="s">
        <v>696</v>
      </c>
      <c r="B32" s="325" t="s">
        <v>61</v>
      </c>
      <c r="C32" s="325" t="s">
        <v>699</v>
      </c>
      <c r="D32" s="437"/>
      <c r="E32" s="440"/>
      <c r="F32" s="433"/>
      <c r="G32" s="433"/>
    </row>
    <row r="33" spans="1:7" ht="15.75">
      <c r="A33" s="442"/>
      <c r="B33" s="325" t="s">
        <v>700</v>
      </c>
      <c r="C33" s="325" t="s">
        <v>1</v>
      </c>
      <c r="D33" s="437"/>
      <c r="E33" s="440"/>
      <c r="F33" s="433"/>
      <c r="G33" s="433"/>
    </row>
    <row r="34" spans="1:7" ht="38.25">
      <c r="A34" s="442"/>
      <c r="B34" s="325" t="s">
        <v>62</v>
      </c>
      <c r="C34" s="325" t="s">
        <v>1</v>
      </c>
      <c r="D34" s="437"/>
      <c r="E34" s="440"/>
      <c r="F34" s="433"/>
      <c r="G34" s="433"/>
    </row>
    <row r="35" spans="1:7" ht="15.75">
      <c r="A35" s="442"/>
      <c r="B35" s="325" t="s">
        <v>63</v>
      </c>
      <c r="C35" s="325" t="s">
        <v>1</v>
      </c>
      <c r="D35" s="437"/>
      <c r="E35" s="440"/>
      <c r="F35" s="433"/>
      <c r="G35" s="433"/>
    </row>
    <row r="36" spans="1:7" ht="25.5">
      <c r="A36" s="442" t="s">
        <v>703</v>
      </c>
      <c r="B36" s="325" t="s">
        <v>64</v>
      </c>
      <c r="C36" s="325" t="s">
        <v>699</v>
      </c>
      <c r="D36" s="437"/>
      <c r="E36" s="440"/>
      <c r="F36" s="433"/>
      <c r="G36" s="433"/>
    </row>
    <row r="37" spans="1:7" ht="15.75">
      <c r="A37" s="442"/>
      <c r="B37" s="325" t="s">
        <v>706</v>
      </c>
      <c r="C37" s="325" t="s">
        <v>699</v>
      </c>
      <c r="D37" s="437"/>
      <c r="E37" s="440"/>
      <c r="F37" s="433"/>
      <c r="G37" s="433"/>
    </row>
    <row r="38" spans="1:7" ht="76.5">
      <c r="A38" s="324" t="s">
        <v>65</v>
      </c>
      <c r="B38" s="325" t="s">
        <v>66</v>
      </c>
      <c r="C38" s="325" t="s">
        <v>741</v>
      </c>
      <c r="D38" s="438"/>
      <c r="E38" s="441"/>
      <c r="F38" s="434"/>
      <c r="G38" s="434"/>
    </row>
    <row r="39" spans="1:7" ht="15.75">
      <c r="A39" s="435" t="s">
        <v>707</v>
      </c>
      <c r="B39" s="435"/>
      <c r="C39" s="435"/>
      <c r="D39" s="436">
        <v>8.52</v>
      </c>
      <c r="E39" s="439" t="s">
        <v>57</v>
      </c>
      <c r="F39" s="432" t="s">
        <v>809</v>
      </c>
      <c r="G39" s="432" t="s">
        <v>862</v>
      </c>
    </row>
    <row r="40" spans="1:7" ht="25.5">
      <c r="A40" s="442" t="s">
        <v>708</v>
      </c>
      <c r="B40" s="325" t="s">
        <v>67</v>
      </c>
      <c r="C40" s="325" t="s">
        <v>68</v>
      </c>
      <c r="D40" s="437"/>
      <c r="E40" s="440"/>
      <c r="F40" s="433"/>
      <c r="G40" s="433"/>
    </row>
    <row r="41" spans="1:7" ht="15.75">
      <c r="A41" s="442"/>
      <c r="B41" s="325" t="s">
        <v>711</v>
      </c>
      <c r="C41" s="325" t="s">
        <v>639</v>
      </c>
      <c r="D41" s="437"/>
      <c r="E41" s="440"/>
      <c r="F41" s="433"/>
      <c r="G41" s="433"/>
    </row>
    <row r="42" spans="1:7" ht="25.5">
      <c r="A42" s="442"/>
      <c r="B42" s="325" t="s">
        <v>69</v>
      </c>
      <c r="C42" s="325" t="s">
        <v>643</v>
      </c>
      <c r="D42" s="437"/>
      <c r="E42" s="440"/>
      <c r="F42" s="433"/>
      <c r="G42" s="433"/>
    </row>
    <row r="43" spans="1:7" ht="15.75">
      <c r="A43" s="442"/>
      <c r="B43" s="325" t="s">
        <v>713</v>
      </c>
      <c r="C43" s="325" t="s">
        <v>643</v>
      </c>
      <c r="D43" s="437"/>
      <c r="E43" s="440"/>
      <c r="F43" s="433"/>
      <c r="G43" s="433"/>
    </row>
    <row r="44" spans="1:7" ht="15.75">
      <c r="A44" s="442"/>
      <c r="B44" s="325" t="s">
        <v>714</v>
      </c>
      <c r="C44" s="325" t="s">
        <v>715</v>
      </c>
      <c r="D44" s="437"/>
      <c r="E44" s="440"/>
      <c r="F44" s="433"/>
      <c r="G44" s="433"/>
    </row>
    <row r="45" spans="1:7" ht="15.75">
      <c r="A45" s="442"/>
      <c r="B45" s="325" t="s">
        <v>716</v>
      </c>
      <c r="C45" s="325" t="s">
        <v>70</v>
      </c>
      <c r="D45" s="437"/>
      <c r="E45" s="440"/>
      <c r="F45" s="433"/>
      <c r="G45" s="433"/>
    </row>
    <row r="46" spans="1:7" ht="38.25">
      <c r="A46" s="442" t="s">
        <v>718</v>
      </c>
      <c r="B46" s="325" t="s">
        <v>71</v>
      </c>
      <c r="C46" s="326" t="s">
        <v>611</v>
      </c>
      <c r="D46" s="437"/>
      <c r="E46" s="440"/>
      <c r="F46" s="433"/>
      <c r="G46" s="433"/>
    </row>
    <row r="47" spans="1:7" ht="25.5">
      <c r="A47" s="442"/>
      <c r="B47" s="325" t="s">
        <v>721</v>
      </c>
      <c r="C47" s="325" t="s">
        <v>611</v>
      </c>
      <c r="D47" s="437"/>
      <c r="E47" s="440"/>
      <c r="F47" s="433"/>
      <c r="G47" s="433"/>
    </row>
    <row r="48" spans="1:7" ht="15.75">
      <c r="A48" s="442"/>
      <c r="B48" s="325" t="s">
        <v>722</v>
      </c>
      <c r="C48" s="325" t="s">
        <v>723</v>
      </c>
      <c r="D48" s="437"/>
      <c r="E48" s="440"/>
      <c r="F48" s="433"/>
      <c r="G48" s="433"/>
    </row>
    <row r="49" spans="1:7" ht="15.75">
      <c r="A49" s="442"/>
      <c r="B49" s="325" t="s">
        <v>724</v>
      </c>
      <c r="C49" s="325" t="s">
        <v>723</v>
      </c>
      <c r="D49" s="437"/>
      <c r="E49" s="440"/>
      <c r="F49" s="433"/>
      <c r="G49" s="433"/>
    </row>
    <row r="50" spans="1:7" ht="25.5">
      <c r="A50" s="447" t="s">
        <v>725</v>
      </c>
      <c r="B50" s="325" t="s">
        <v>72</v>
      </c>
      <c r="C50" s="325" t="s">
        <v>727</v>
      </c>
      <c r="D50" s="437"/>
      <c r="E50" s="440"/>
      <c r="F50" s="433"/>
      <c r="G50" s="433"/>
    </row>
    <row r="51" spans="1:7" ht="15.75">
      <c r="A51" s="447"/>
      <c r="B51" s="325" t="s">
        <v>728</v>
      </c>
      <c r="C51" s="325" t="s">
        <v>723</v>
      </c>
      <c r="D51" s="437"/>
      <c r="E51" s="440"/>
      <c r="F51" s="433"/>
      <c r="G51" s="433"/>
    </row>
    <row r="52" spans="1:7" ht="15.75">
      <c r="A52" s="447"/>
      <c r="B52" s="325" t="s">
        <v>729</v>
      </c>
      <c r="C52" s="325" t="s">
        <v>730</v>
      </c>
      <c r="D52" s="437"/>
      <c r="E52" s="440"/>
      <c r="F52" s="433"/>
      <c r="G52" s="433"/>
    </row>
    <row r="53" spans="1:7" ht="15.75">
      <c r="A53" s="447"/>
      <c r="B53" s="325" t="s">
        <v>724</v>
      </c>
      <c r="C53" s="325" t="s">
        <v>731</v>
      </c>
      <c r="D53" s="437"/>
      <c r="E53" s="440"/>
      <c r="F53" s="433"/>
      <c r="G53" s="433"/>
    </row>
    <row r="54" spans="1:7" ht="25.5">
      <c r="A54" s="447" t="s">
        <v>732</v>
      </c>
      <c r="B54" s="325" t="s">
        <v>73</v>
      </c>
      <c r="C54" s="325" t="s">
        <v>735</v>
      </c>
      <c r="D54" s="437"/>
      <c r="E54" s="440"/>
      <c r="F54" s="433"/>
      <c r="G54" s="433"/>
    </row>
    <row r="55" spans="1:7" ht="15.75">
      <c r="A55" s="447"/>
      <c r="B55" s="325" t="s">
        <v>736</v>
      </c>
      <c r="C55" s="325" t="s">
        <v>641</v>
      </c>
      <c r="D55" s="437"/>
      <c r="E55" s="440"/>
      <c r="F55" s="433"/>
      <c r="G55" s="433"/>
    </row>
    <row r="56" spans="1:7" ht="15.75">
      <c r="A56" s="447"/>
      <c r="B56" s="325" t="s">
        <v>737</v>
      </c>
      <c r="C56" s="325" t="s">
        <v>735</v>
      </c>
      <c r="D56" s="437"/>
      <c r="E56" s="440"/>
      <c r="F56" s="433"/>
      <c r="G56" s="433"/>
    </row>
    <row r="57" spans="1:7" ht="38.25">
      <c r="A57" s="324" t="s">
        <v>738</v>
      </c>
      <c r="B57" s="325" t="s">
        <v>74</v>
      </c>
      <c r="C57" s="325" t="s">
        <v>741</v>
      </c>
      <c r="D57" s="437"/>
      <c r="E57" s="440"/>
      <c r="F57" s="433"/>
      <c r="G57" s="433"/>
    </row>
    <row r="58" spans="1:7" ht="51">
      <c r="A58" s="324" t="s">
        <v>742</v>
      </c>
      <c r="B58" s="325" t="s">
        <v>75</v>
      </c>
      <c r="C58" s="325" t="s">
        <v>741</v>
      </c>
      <c r="D58" s="438"/>
      <c r="E58" s="441"/>
      <c r="F58" s="434"/>
      <c r="G58" s="434"/>
    </row>
    <row r="59" spans="1:7" ht="15.75">
      <c r="A59" s="435" t="s">
        <v>745</v>
      </c>
      <c r="B59" s="435"/>
      <c r="C59" s="435"/>
      <c r="D59" s="436">
        <v>2.44</v>
      </c>
      <c r="E59" s="439" t="s">
        <v>57</v>
      </c>
      <c r="F59" s="432" t="s">
        <v>809</v>
      </c>
      <c r="G59" s="432" t="s">
        <v>862</v>
      </c>
    </row>
    <row r="60" spans="1:7" ht="25.5" customHeight="1">
      <c r="A60" s="442" t="s">
        <v>746</v>
      </c>
      <c r="B60" s="325" t="s">
        <v>76</v>
      </c>
      <c r="C60" s="448" t="s">
        <v>749</v>
      </c>
      <c r="D60" s="437"/>
      <c r="E60" s="440"/>
      <c r="F60" s="433"/>
      <c r="G60" s="433"/>
    </row>
    <row r="61" spans="1:7" ht="38.25">
      <c r="A61" s="442"/>
      <c r="B61" s="325" t="s">
        <v>77</v>
      </c>
      <c r="C61" s="449"/>
      <c r="D61" s="437"/>
      <c r="E61" s="440"/>
      <c r="F61" s="433"/>
      <c r="G61" s="433"/>
    </row>
    <row r="62" spans="1:7" ht="63.75">
      <c r="A62" s="442" t="s">
        <v>751</v>
      </c>
      <c r="B62" s="325" t="s">
        <v>78</v>
      </c>
      <c r="C62" s="449"/>
      <c r="D62" s="437"/>
      <c r="E62" s="440"/>
      <c r="F62" s="433"/>
      <c r="G62" s="433"/>
    </row>
    <row r="63" spans="1:7" ht="15.75">
      <c r="A63" s="442"/>
      <c r="B63" s="325" t="s">
        <v>754</v>
      </c>
      <c r="C63" s="449"/>
      <c r="D63" s="437"/>
      <c r="E63" s="440"/>
      <c r="F63" s="433"/>
      <c r="G63" s="433"/>
    </row>
    <row r="64" spans="1:7" ht="25.5">
      <c r="A64" s="442" t="s">
        <v>755</v>
      </c>
      <c r="B64" s="325" t="s">
        <v>79</v>
      </c>
      <c r="C64" s="449"/>
      <c r="D64" s="437"/>
      <c r="E64" s="440"/>
      <c r="F64" s="433"/>
      <c r="G64" s="433"/>
    </row>
    <row r="65" spans="1:7" ht="15.75">
      <c r="A65" s="442"/>
      <c r="B65" s="325" t="s">
        <v>758</v>
      </c>
      <c r="C65" s="449"/>
      <c r="D65" s="437"/>
      <c r="E65" s="440"/>
      <c r="F65" s="433"/>
      <c r="G65" s="433"/>
    </row>
    <row r="66" spans="1:7" ht="51">
      <c r="A66" s="324" t="s">
        <v>759</v>
      </c>
      <c r="B66" s="325" t="s">
        <v>614</v>
      </c>
      <c r="C66" s="449"/>
      <c r="D66" s="438"/>
      <c r="E66" s="441"/>
      <c r="F66" s="434"/>
      <c r="G66" s="434"/>
    </row>
    <row r="67" spans="1:7" ht="15.75">
      <c r="A67" s="435" t="s">
        <v>807</v>
      </c>
      <c r="B67" s="435"/>
      <c r="C67" s="435"/>
      <c r="D67" s="436">
        <v>3.4</v>
      </c>
      <c r="E67" s="439" t="s">
        <v>57</v>
      </c>
      <c r="F67" s="432" t="s">
        <v>809</v>
      </c>
      <c r="G67" s="432" t="s">
        <v>862</v>
      </c>
    </row>
    <row r="68" spans="1:7" ht="38.25">
      <c r="A68" s="324" t="s">
        <v>762</v>
      </c>
      <c r="B68" s="325" t="s">
        <v>615</v>
      </c>
      <c r="C68" s="325" t="s">
        <v>611</v>
      </c>
      <c r="D68" s="437"/>
      <c r="E68" s="440"/>
      <c r="F68" s="433"/>
      <c r="G68" s="433"/>
    </row>
    <row r="69" spans="1:7" ht="25.5">
      <c r="A69" s="324" t="s">
        <v>764</v>
      </c>
      <c r="B69" s="325" t="s">
        <v>616</v>
      </c>
      <c r="C69" s="325" t="s">
        <v>611</v>
      </c>
      <c r="D69" s="437"/>
      <c r="E69" s="440"/>
      <c r="F69" s="433"/>
      <c r="G69" s="433"/>
    </row>
    <row r="70" spans="1:7" ht="38.25">
      <c r="A70" s="324" t="s">
        <v>766</v>
      </c>
      <c r="B70" s="325" t="s">
        <v>617</v>
      </c>
      <c r="C70" s="325" t="s">
        <v>611</v>
      </c>
      <c r="D70" s="437"/>
      <c r="E70" s="440"/>
      <c r="F70" s="433"/>
      <c r="G70" s="433"/>
    </row>
    <row r="71" spans="1:7" ht="38.25">
      <c r="A71" s="324" t="s">
        <v>768</v>
      </c>
      <c r="B71" s="325" t="s">
        <v>618</v>
      </c>
      <c r="C71" s="325" t="s">
        <v>611</v>
      </c>
      <c r="D71" s="437"/>
      <c r="E71" s="440"/>
      <c r="F71" s="433"/>
      <c r="G71" s="433"/>
    </row>
    <row r="72" spans="1:7" ht="38.25">
      <c r="A72" s="324" t="s">
        <v>770</v>
      </c>
      <c r="B72" s="325" t="s">
        <v>619</v>
      </c>
      <c r="C72" s="325" t="s">
        <v>611</v>
      </c>
      <c r="D72" s="437"/>
      <c r="E72" s="440"/>
      <c r="F72" s="433"/>
      <c r="G72" s="433"/>
    </row>
    <row r="73" spans="1:7" ht="38.25">
      <c r="A73" s="324" t="s">
        <v>772</v>
      </c>
      <c r="B73" s="325" t="s">
        <v>620</v>
      </c>
      <c r="C73" s="325" t="s">
        <v>611</v>
      </c>
      <c r="D73" s="437"/>
      <c r="E73" s="440"/>
      <c r="F73" s="433"/>
      <c r="G73" s="433"/>
    </row>
    <row r="74" spans="1:7" ht="38.25">
      <c r="A74" s="324" t="s">
        <v>775</v>
      </c>
      <c r="B74" s="325" t="s">
        <v>621</v>
      </c>
      <c r="C74" s="325" t="s">
        <v>611</v>
      </c>
      <c r="D74" s="437"/>
      <c r="E74" s="440"/>
      <c r="F74" s="433"/>
      <c r="G74" s="433"/>
    </row>
    <row r="75" spans="1:7" ht="38.25">
      <c r="A75" s="324" t="s">
        <v>777</v>
      </c>
      <c r="B75" s="325" t="s">
        <v>622</v>
      </c>
      <c r="C75" s="325" t="s">
        <v>611</v>
      </c>
      <c r="D75" s="437"/>
      <c r="E75" s="440"/>
      <c r="F75" s="433"/>
      <c r="G75" s="433"/>
    </row>
    <row r="76" spans="1:7" ht="38.25">
      <c r="A76" s="328" t="s">
        <v>779</v>
      </c>
      <c r="B76" s="325" t="s">
        <v>623</v>
      </c>
      <c r="C76" s="325" t="s">
        <v>611</v>
      </c>
      <c r="D76" s="437"/>
      <c r="E76" s="440"/>
      <c r="F76" s="433"/>
      <c r="G76" s="433"/>
    </row>
    <row r="77" spans="1:7" ht="38.25">
      <c r="A77" s="324" t="s">
        <v>781</v>
      </c>
      <c r="B77" s="325" t="s">
        <v>624</v>
      </c>
      <c r="C77" s="325" t="s">
        <v>611</v>
      </c>
      <c r="D77" s="437"/>
      <c r="E77" s="440"/>
      <c r="F77" s="433"/>
      <c r="G77" s="433"/>
    </row>
    <row r="78" spans="1:7" ht="51">
      <c r="A78" s="324" t="s">
        <v>782</v>
      </c>
      <c r="B78" s="325" t="s">
        <v>625</v>
      </c>
      <c r="C78" s="325" t="s">
        <v>611</v>
      </c>
      <c r="D78" s="437"/>
      <c r="E78" s="440"/>
      <c r="F78" s="433"/>
      <c r="G78" s="433"/>
    </row>
    <row r="79" spans="1:7" ht="25.5">
      <c r="A79" s="442" t="s">
        <v>785</v>
      </c>
      <c r="B79" s="325" t="s">
        <v>626</v>
      </c>
      <c r="C79" s="325" t="s">
        <v>611</v>
      </c>
      <c r="D79" s="437"/>
      <c r="E79" s="440"/>
      <c r="F79" s="433"/>
      <c r="G79" s="433"/>
    </row>
    <row r="80" spans="1:7" ht="25.5">
      <c r="A80" s="442"/>
      <c r="B80" s="325" t="s">
        <v>788</v>
      </c>
      <c r="C80" s="325" t="s">
        <v>611</v>
      </c>
      <c r="D80" s="437"/>
      <c r="E80" s="440"/>
      <c r="F80" s="433"/>
      <c r="G80" s="433"/>
    </row>
    <row r="81" spans="1:7" ht="38.25">
      <c r="A81" s="329" t="s">
        <v>789</v>
      </c>
      <c r="B81" s="325" t="s">
        <v>627</v>
      </c>
      <c r="C81" s="325" t="s">
        <v>611</v>
      </c>
      <c r="D81" s="437"/>
      <c r="E81" s="440"/>
      <c r="F81" s="433"/>
      <c r="G81" s="433"/>
    </row>
    <row r="82" spans="1:7" ht="25.5">
      <c r="A82" s="443" t="s">
        <v>792</v>
      </c>
      <c r="B82" s="325" t="s">
        <v>628</v>
      </c>
      <c r="C82" s="325" t="s">
        <v>611</v>
      </c>
      <c r="D82" s="437"/>
      <c r="E82" s="440"/>
      <c r="F82" s="433"/>
      <c r="G82" s="433"/>
    </row>
    <row r="83" spans="1:7" ht="63.75">
      <c r="A83" s="443"/>
      <c r="B83" s="325" t="s">
        <v>629</v>
      </c>
      <c r="C83" s="325" t="s">
        <v>611</v>
      </c>
      <c r="D83" s="437"/>
      <c r="E83" s="440"/>
      <c r="F83" s="433"/>
      <c r="G83" s="433"/>
    </row>
    <row r="84" spans="1:7" ht="25.5">
      <c r="A84" s="443"/>
      <c r="B84" s="325" t="s">
        <v>796</v>
      </c>
      <c r="C84" s="325" t="s">
        <v>611</v>
      </c>
      <c r="D84" s="437"/>
      <c r="E84" s="440"/>
      <c r="F84" s="433"/>
      <c r="G84" s="433"/>
    </row>
    <row r="85" spans="1:7" ht="25.5">
      <c r="A85" s="443"/>
      <c r="B85" s="325" t="s">
        <v>797</v>
      </c>
      <c r="C85" s="325" t="s">
        <v>611</v>
      </c>
      <c r="D85" s="438"/>
      <c r="E85" s="441"/>
      <c r="F85" s="434"/>
      <c r="G85" s="434"/>
    </row>
    <row r="86" spans="1:7" ht="25.5" customHeight="1" hidden="1">
      <c r="A86" s="451" t="s">
        <v>798</v>
      </c>
      <c r="B86" s="325" t="s">
        <v>630</v>
      </c>
      <c r="C86" s="325" t="s">
        <v>611</v>
      </c>
      <c r="D86" s="452"/>
      <c r="E86" s="330"/>
      <c r="F86" s="320" t="s">
        <v>809</v>
      </c>
      <c r="G86" s="320" t="s">
        <v>862</v>
      </c>
    </row>
    <row r="87" spans="1:7" ht="25.5" customHeight="1" hidden="1">
      <c r="A87" s="451"/>
      <c r="B87" s="325" t="s">
        <v>800</v>
      </c>
      <c r="C87" s="325" t="s">
        <v>611</v>
      </c>
      <c r="D87" s="453"/>
      <c r="E87" s="330"/>
      <c r="F87" s="320" t="s">
        <v>809</v>
      </c>
      <c r="G87" s="320" t="s">
        <v>862</v>
      </c>
    </row>
    <row r="88" spans="1:7" ht="38.25" customHeight="1" hidden="1">
      <c r="A88" s="451"/>
      <c r="B88" s="325" t="s">
        <v>801</v>
      </c>
      <c r="C88" s="325" t="s">
        <v>1</v>
      </c>
      <c r="D88" s="453"/>
      <c r="E88" s="330"/>
      <c r="F88" s="320" t="s">
        <v>809</v>
      </c>
      <c r="G88" s="320" t="s">
        <v>862</v>
      </c>
    </row>
    <row r="89" spans="1:7" ht="15.75" customHeight="1" hidden="1">
      <c r="A89" s="451"/>
      <c r="B89" s="325" t="s">
        <v>802</v>
      </c>
      <c r="C89" s="325" t="s">
        <v>1</v>
      </c>
      <c r="D89" s="454"/>
      <c r="E89" s="330"/>
      <c r="F89" s="320" t="s">
        <v>809</v>
      </c>
      <c r="G89" s="320" t="s">
        <v>862</v>
      </c>
    </row>
    <row r="90" spans="1:7" ht="25.5" customHeight="1" hidden="1">
      <c r="A90" s="451" t="s">
        <v>803</v>
      </c>
      <c r="B90" s="325" t="s">
        <v>631</v>
      </c>
      <c r="C90" s="325" t="s">
        <v>699</v>
      </c>
      <c r="D90" s="452"/>
      <c r="E90" s="330"/>
      <c r="F90" s="320" t="s">
        <v>809</v>
      </c>
      <c r="G90" s="320" t="s">
        <v>862</v>
      </c>
    </row>
    <row r="91" spans="1:7" ht="25.5" customHeight="1" hidden="1">
      <c r="A91" s="451"/>
      <c r="B91" s="325" t="s">
        <v>805</v>
      </c>
      <c r="C91" s="325" t="s">
        <v>611</v>
      </c>
      <c r="D91" s="454"/>
      <c r="E91" s="330"/>
      <c r="F91" s="320" t="s">
        <v>809</v>
      </c>
      <c r="G91" s="320" t="s">
        <v>862</v>
      </c>
    </row>
    <row r="92" spans="1:7" s="332" customFormat="1" ht="38.25">
      <c r="A92" s="450" t="s">
        <v>806</v>
      </c>
      <c r="B92" s="450"/>
      <c r="C92" s="450"/>
      <c r="D92" s="331">
        <v>19.41</v>
      </c>
      <c r="E92" s="330" t="s">
        <v>57</v>
      </c>
      <c r="F92" s="320" t="s">
        <v>809</v>
      </c>
      <c r="G92" s="320" t="s">
        <v>862</v>
      </c>
    </row>
    <row r="93" spans="6:7" ht="15.75" hidden="1">
      <c r="F93" s="335"/>
      <c r="G93" s="335"/>
    </row>
    <row r="94" spans="2:7" ht="15.75" hidden="1">
      <c r="B94" s="333" t="s">
        <v>632</v>
      </c>
      <c r="F94" s="335"/>
      <c r="G94" s="335"/>
    </row>
    <row r="95" spans="6:7" ht="15.75" hidden="1">
      <c r="F95" s="335"/>
      <c r="G95" s="335"/>
    </row>
    <row r="96" spans="2:7" ht="15.75" hidden="1">
      <c r="B96" s="333" t="s">
        <v>633</v>
      </c>
      <c r="F96" s="335"/>
      <c r="G96" s="335"/>
    </row>
    <row r="97" spans="6:7" ht="15.75">
      <c r="F97" s="335"/>
      <c r="G97" s="335"/>
    </row>
    <row r="98" spans="6:7" ht="15.75">
      <c r="F98" s="335"/>
      <c r="G98" s="335"/>
    </row>
    <row r="99" spans="6:7" ht="15.75">
      <c r="F99" s="335"/>
      <c r="G99" s="335"/>
    </row>
    <row r="100" spans="6:7" ht="15.75">
      <c r="F100" s="335"/>
      <c r="G100" s="335"/>
    </row>
    <row r="101" spans="6:7" ht="15.75">
      <c r="F101" s="335"/>
      <c r="G101" s="335"/>
    </row>
    <row r="102" spans="6:7" ht="15.75">
      <c r="F102" s="335"/>
      <c r="G102" s="335"/>
    </row>
    <row r="103" spans="6:7" ht="15.75">
      <c r="F103" s="335"/>
      <c r="G103" s="335"/>
    </row>
    <row r="104" spans="6:7" ht="15.75">
      <c r="F104" s="335"/>
      <c r="G104" s="335"/>
    </row>
    <row r="105" spans="6:7" ht="15.75">
      <c r="F105" s="335"/>
      <c r="G105" s="335"/>
    </row>
    <row r="106" spans="6:7" ht="15.75">
      <c r="F106" s="335"/>
      <c r="G106" s="335"/>
    </row>
    <row r="107" spans="6:7" ht="15.75">
      <c r="F107" s="335"/>
      <c r="G107" s="335"/>
    </row>
    <row r="108" spans="6:7" ht="15.75">
      <c r="F108" s="335"/>
      <c r="G108" s="335"/>
    </row>
    <row r="109" spans="6:7" ht="15.75">
      <c r="F109" s="335"/>
      <c r="G109" s="335"/>
    </row>
    <row r="110" spans="6:7" ht="15.75">
      <c r="F110" s="335"/>
      <c r="G110" s="335"/>
    </row>
    <row r="111" spans="6:7" ht="15.75">
      <c r="F111" s="335"/>
      <c r="G111" s="335"/>
    </row>
    <row r="112" spans="6:7" ht="15.75">
      <c r="F112" s="335"/>
      <c r="G112" s="335"/>
    </row>
    <row r="113" spans="6:7" ht="15.75">
      <c r="F113" s="335"/>
      <c r="G113" s="335"/>
    </row>
    <row r="114" spans="6:7" ht="15.75">
      <c r="F114" s="335"/>
      <c r="G114" s="335"/>
    </row>
    <row r="115" spans="6:7" ht="15.75">
      <c r="F115" s="335"/>
      <c r="G115" s="335"/>
    </row>
    <row r="116" spans="6:7" ht="15.75">
      <c r="F116" s="335"/>
      <c r="G116" s="335"/>
    </row>
    <row r="117" spans="6:7" ht="15.75">
      <c r="F117" s="335"/>
      <c r="G117" s="335"/>
    </row>
    <row r="118" spans="6:7" ht="15.75">
      <c r="F118" s="335"/>
      <c r="G118" s="335"/>
    </row>
    <row r="119" spans="6:7" ht="15.75">
      <c r="F119" s="335"/>
      <c r="G119" s="335"/>
    </row>
    <row r="120" spans="6:7" ht="15.75">
      <c r="F120" s="335"/>
      <c r="G120" s="335"/>
    </row>
    <row r="121" spans="6:7" ht="15.75">
      <c r="F121" s="335"/>
      <c r="G121" s="335"/>
    </row>
    <row r="122" spans="6:7" ht="15.75">
      <c r="F122" s="335"/>
      <c r="G122" s="335"/>
    </row>
    <row r="123" spans="6:7" ht="15.75">
      <c r="F123" s="335"/>
      <c r="G123" s="335"/>
    </row>
    <row r="124" spans="6:7" ht="15.75">
      <c r="F124" s="335"/>
      <c r="G124" s="335"/>
    </row>
    <row r="125" spans="6:7" ht="15.75">
      <c r="F125" s="335"/>
      <c r="G125" s="335"/>
    </row>
    <row r="126" spans="6:7" ht="15.75">
      <c r="F126" s="335"/>
      <c r="G126" s="335"/>
    </row>
    <row r="127" spans="6:7" ht="15.75">
      <c r="F127" s="335"/>
      <c r="G127" s="335"/>
    </row>
    <row r="128" spans="6:7" ht="15.75">
      <c r="F128" s="335"/>
      <c r="G128" s="335"/>
    </row>
    <row r="129" spans="6:7" ht="15.75">
      <c r="F129" s="335"/>
      <c r="G129" s="335"/>
    </row>
    <row r="130" spans="6:7" ht="15.75">
      <c r="F130" s="335"/>
      <c r="G130" s="335"/>
    </row>
    <row r="131" spans="6:7" ht="15.75">
      <c r="F131" s="335"/>
      <c r="G131" s="335"/>
    </row>
    <row r="132" spans="6:7" ht="15.75">
      <c r="F132" s="335"/>
      <c r="G132" s="335"/>
    </row>
    <row r="133" spans="6:7" ht="15.75">
      <c r="F133" s="335"/>
      <c r="G133" s="335"/>
    </row>
    <row r="134" spans="6:7" ht="15.75">
      <c r="F134" s="335"/>
      <c r="G134" s="335"/>
    </row>
    <row r="135" spans="6:7" ht="15.75">
      <c r="F135" s="335"/>
      <c r="G135" s="335"/>
    </row>
    <row r="136" spans="6:7" ht="15.75">
      <c r="F136" s="335"/>
      <c r="G136" s="335"/>
    </row>
    <row r="137" spans="6:7" ht="15.75">
      <c r="F137" s="335"/>
      <c r="G137" s="335"/>
    </row>
    <row r="138" spans="6:7" ht="15.75">
      <c r="F138" s="335"/>
      <c r="G138" s="335"/>
    </row>
    <row r="139" spans="6:7" ht="15.75">
      <c r="F139" s="335"/>
      <c r="G139" s="335"/>
    </row>
    <row r="140" spans="6:7" ht="15.75">
      <c r="F140" s="335"/>
      <c r="G140" s="335"/>
    </row>
    <row r="141" spans="6:7" ht="15.75">
      <c r="F141" s="335"/>
      <c r="G141" s="335"/>
    </row>
    <row r="142" spans="6:7" ht="15.75">
      <c r="F142" s="335"/>
      <c r="G142" s="335"/>
    </row>
    <row r="143" spans="6:7" ht="15.75">
      <c r="F143" s="335"/>
      <c r="G143" s="335"/>
    </row>
    <row r="144" spans="6:7" ht="15.75">
      <c r="F144" s="335"/>
      <c r="G144" s="335"/>
    </row>
    <row r="145" spans="6:7" ht="15.75">
      <c r="F145" s="335"/>
      <c r="G145" s="335"/>
    </row>
    <row r="146" spans="6:7" ht="15.75">
      <c r="F146" s="335"/>
      <c r="G146" s="335"/>
    </row>
    <row r="147" spans="6:7" ht="15.75">
      <c r="F147" s="335"/>
      <c r="G147" s="335"/>
    </row>
    <row r="148" spans="6:7" ht="15.75">
      <c r="F148" s="335"/>
      <c r="G148" s="335"/>
    </row>
    <row r="149" spans="6:7" ht="15.75">
      <c r="F149" s="335"/>
      <c r="G149" s="335"/>
    </row>
    <row r="150" spans="6:7" ht="15.75">
      <c r="F150" s="335"/>
      <c r="G150" s="335"/>
    </row>
    <row r="151" spans="6:7" ht="15.75">
      <c r="F151" s="335"/>
      <c r="G151" s="335"/>
    </row>
    <row r="152" spans="6:7" ht="15.75">
      <c r="F152" s="335"/>
      <c r="G152" s="335"/>
    </row>
    <row r="153" spans="6:7" ht="15.75">
      <c r="F153" s="335"/>
      <c r="G153" s="335"/>
    </row>
    <row r="154" spans="6:7" ht="15.75">
      <c r="F154" s="335"/>
      <c r="G154" s="335"/>
    </row>
    <row r="155" spans="6:7" ht="15.75">
      <c r="F155" s="335"/>
      <c r="G155" s="335"/>
    </row>
    <row r="156" spans="6:7" ht="15.75">
      <c r="F156" s="335"/>
      <c r="G156" s="335"/>
    </row>
    <row r="157" spans="6:7" ht="15.75">
      <c r="F157" s="335"/>
      <c r="G157" s="335"/>
    </row>
    <row r="158" spans="6:7" ht="15.75">
      <c r="F158" s="335"/>
      <c r="G158" s="335"/>
    </row>
    <row r="159" spans="6:7" ht="15.75">
      <c r="F159" s="335"/>
      <c r="G159" s="335"/>
    </row>
    <row r="160" spans="6:7" ht="15.75">
      <c r="F160" s="335"/>
      <c r="G160" s="335"/>
    </row>
    <row r="161" spans="6:7" ht="15.75">
      <c r="F161" s="335"/>
      <c r="G161" s="335"/>
    </row>
    <row r="162" spans="6:7" ht="15.75">
      <c r="F162" s="335"/>
      <c r="G162" s="335"/>
    </row>
    <row r="163" spans="6:7" ht="15.75">
      <c r="F163" s="335"/>
      <c r="G163" s="335"/>
    </row>
    <row r="164" spans="6:7" ht="15.75">
      <c r="F164" s="335"/>
      <c r="G164" s="335"/>
    </row>
    <row r="165" spans="6:7" ht="15.75">
      <c r="F165" s="335"/>
      <c r="G165" s="335"/>
    </row>
    <row r="166" spans="6:7" ht="15.75">
      <c r="F166" s="335"/>
      <c r="G166" s="335"/>
    </row>
    <row r="167" spans="6:7" ht="15.75">
      <c r="F167" s="335"/>
      <c r="G167" s="335"/>
    </row>
    <row r="168" spans="6:7" ht="15.75">
      <c r="F168" s="335"/>
      <c r="G168" s="335"/>
    </row>
    <row r="169" spans="6:7" ht="15.75">
      <c r="F169" s="335"/>
      <c r="G169" s="335"/>
    </row>
    <row r="170" spans="6:7" ht="15.75">
      <c r="F170" s="335"/>
      <c r="G170" s="335"/>
    </row>
    <row r="171" spans="6:7" ht="15.75">
      <c r="F171" s="335"/>
      <c r="G171" s="335"/>
    </row>
    <row r="172" spans="6:7" ht="15.75">
      <c r="F172" s="335"/>
      <c r="G172" s="335"/>
    </row>
    <row r="173" spans="6:7" ht="15.75">
      <c r="F173" s="335"/>
      <c r="G173" s="335"/>
    </row>
    <row r="174" spans="6:7" ht="15.75">
      <c r="F174" s="335"/>
      <c r="G174" s="335"/>
    </row>
    <row r="175" spans="6:7" ht="15.75">
      <c r="F175" s="335"/>
      <c r="G175" s="335"/>
    </row>
    <row r="176" spans="6:7" ht="15.75">
      <c r="F176" s="335"/>
      <c r="G176" s="335"/>
    </row>
    <row r="177" spans="6:7" ht="15.75">
      <c r="F177" s="335"/>
      <c r="G177" s="335"/>
    </row>
    <row r="178" spans="6:7" ht="15.75">
      <c r="F178" s="335"/>
      <c r="G178" s="335"/>
    </row>
    <row r="179" spans="6:7" ht="15.75">
      <c r="F179" s="335"/>
      <c r="G179" s="335"/>
    </row>
    <row r="180" spans="6:7" ht="15.75">
      <c r="F180" s="335"/>
      <c r="G180" s="335"/>
    </row>
    <row r="181" spans="6:7" ht="15.75">
      <c r="F181" s="335"/>
      <c r="G181" s="335"/>
    </row>
    <row r="182" spans="6:7" ht="15.75">
      <c r="F182" s="335"/>
      <c r="G182" s="335"/>
    </row>
    <row r="183" spans="6:7" ht="15.75">
      <c r="F183" s="335"/>
      <c r="G183" s="335"/>
    </row>
    <row r="184" spans="6:7" ht="15.75">
      <c r="F184" s="335"/>
      <c r="G184" s="335"/>
    </row>
    <row r="185" spans="6:7" ht="15.75">
      <c r="F185" s="335"/>
      <c r="G185" s="335"/>
    </row>
    <row r="186" spans="6:7" ht="15.75">
      <c r="F186" s="335"/>
      <c r="G186" s="335"/>
    </row>
    <row r="187" spans="6:7" ht="15.75">
      <c r="F187" s="335"/>
      <c r="G187" s="335"/>
    </row>
    <row r="188" spans="6:7" ht="15.75">
      <c r="F188" s="335"/>
      <c r="G188" s="335"/>
    </row>
    <row r="189" spans="6:7" ht="15.75">
      <c r="F189" s="335"/>
      <c r="G189" s="335"/>
    </row>
    <row r="190" spans="6:7" ht="15.75">
      <c r="F190" s="335"/>
      <c r="G190" s="335"/>
    </row>
    <row r="191" spans="6:7" ht="15.75">
      <c r="F191" s="335"/>
      <c r="G191" s="335"/>
    </row>
    <row r="192" spans="6:7" ht="15.75">
      <c r="F192" s="335"/>
      <c r="G192" s="335"/>
    </row>
    <row r="193" spans="6:7" ht="15.75">
      <c r="F193" s="335"/>
      <c r="G193" s="335"/>
    </row>
    <row r="194" spans="6:7" ht="15.75">
      <c r="F194" s="335"/>
      <c r="G194" s="335"/>
    </row>
    <row r="195" spans="6:7" ht="15.75">
      <c r="F195" s="335"/>
      <c r="G195" s="335"/>
    </row>
    <row r="196" spans="6:7" ht="15.75">
      <c r="F196" s="335"/>
      <c r="G196" s="335"/>
    </row>
    <row r="197" spans="6:7" ht="15.75">
      <c r="F197" s="335"/>
      <c r="G197" s="335"/>
    </row>
    <row r="198" spans="6:7" ht="15.75">
      <c r="F198" s="335"/>
      <c r="G198" s="335"/>
    </row>
    <row r="199" spans="6:7" ht="15.75">
      <c r="F199" s="335"/>
      <c r="G199" s="335"/>
    </row>
    <row r="200" spans="6:7" ht="15.75">
      <c r="F200" s="335"/>
      <c r="G200" s="335"/>
    </row>
    <row r="201" spans="6:7" ht="15.75">
      <c r="F201" s="335"/>
      <c r="G201" s="335"/>
    </row>
    <row r="202" spans="6:7" ht="15.75">
      <c r="F202" s="335"/>
      <c r="G202" s="335"/>
    </row>
    <row r="203" spans="6:7" ht="15.75">
      <c r="F203" s="335"/>
      <c r="G203" s="335"/>
    </row>
    <row r="204" spans="6:7" ht="15.75">
      <c r="F204" s="335"/>
      <c r="G204" s="335"/>
    </row>
    <row r="205" spans="6:7" ht="15.75">
      <c r="F205" s="335"/>
      <c r="G205" s="335"/>
    </row>
    <row r="206" spans="6:7" ht="15.75">
      <c r="F206" s="335"/>
      <c r="G206" s="335"/>
    </row>
    <row r="207" spans="6:7" ht="15.75">
      <c r="F207" s="335"/>
      <c r="G207" s="335"/>
    </row>
    <row r="208" spans="6:7" ht="15.75">
      <c r="F208" s="335"/>
      <c r="G208" s="335"/>
    </row>
    <row r="209" spans="6:7" ht="15.75">
      <c r="F209" s="335"/>
      <c r="G209" s="335"/>
    </row>
    <row r="210" spans="6:7" ht="15.75">
      <c r="F210" s="335"/>
      <c r="G210" s="335"/>
    </row>
    <row r="211" spans="6:7" ht="15.75">
      <c r="F211" s="335"/>
      <c r="G211" s="335"/>
    </row>
    <row r="212" spans="6:7" ht="15.75">
      <c r="F212" s="335"/>
      <c r="G212" s="335"/>
    </row>
    <row r="213" spans="6:7" ht="15.75">
      <c r="F213" s="335"/>
      <c r="G213" s="335"/>
    </row>
    <row r="214" spans="6:7" ht="15.75">
      <c r="F214" s="335"/>
      <c r="G214" s="335"/>
    </row>
    <row r="215" spans="6:7" ht="15.75">
      <c r="F215" s="335"/>
      <c r="G215" s="335"/>
    </row>
    <row r="216" spans="6:7" ht="15.75">
      <c r="F216" s="335"/>
      <c r="G216" s="335"/>
    </row>
    <row r="217" spans="6:7" ht="15.75">
      <c r="F217" s="335"/>
      <c r="G217" s="335"/>
    </row>
    <row r="218" spans="6:7" ht="15.75">
      <c r="F218" s="335"/>
      <c r="G218" s="335"/>
    </row>
    <row r="219" spans="6:7" ht="15.75">
      <c r="F219" s="335"/>
      <c r="G219" s="335"/>
    </row>
    <row r="220" spans="6:7" ht="15.75">
      <c r="F220" s="335"/>
      <c r="G220" s="335"/>
    </row>
    <row r="221" spans="6:7" ht="15.75">
      <c r="F221" s="335"/>
      <c r="G221" s="335"/>
    </row>
    <row r="222" spans="6:7" ht="15.75">
      <c r="F222" s="335"/>
      <c r="G222" s="335"/>
    </row>
    <row r="223" spans="6:7" ht="15.75">
      <c r="F223" s="335"/>
      <c r="G223" s="335"/>
    </row>
    <row r="224" spans="6:7" ht="15.75">
      <c r="F224" s="335"/>
      <c r="G224" s="335"/>
    </row>
    <row r="225" spans="6:7" ht="15.75">
      <c r="F225" s="335"/>
      <c r="G225" s="335"/>
    </row>
    <row r="226" spans="6:7" ht="15.75">
      <c r="F226" s="335"/>
      <c r="G226" s="335"/>
    </row>
    <row r="227" spans="6:7" ht="15.75">
      <c r="F227" s="335"/>
      <c r="G227" s="335"/>
    </row>
    <row r="228" spans="6:7" ht="15.75">
      <c r="F228" s="335"/>
      <c r="G228" s="335"/>
    </row>
    <row r="229" spans="6:7" ht="15.75">
      <c r="F229" s="335"/>
      <c r="G229" s="335"/>
    </row>
    <row r="230" spans="6:7" ht="15.75">
      <c r="F230" s="335"/>
      <c r="G230" s="335"/>
    </row>
    <row r="231" spans="6:7" ht="15.75">
      <c r="F231" s="335"/>
      <c r="G231" s="335"/>
    </row>
    <row r="232" spans="6:7" ht="15.75">
      <c r="F232" s="335"/>
      <c r="G232" s="335"/>
    </row>
    <row r="233" spans="6:7" ht="15.75">
      <c r="F233" s="335"/>
      <c r="G233" s="335"/>
    </row>
    <row r="234" spans="6:7" ht="15.75">
      <c r="F234" s="335"/>
      <c r="G234" s="335"/>
    </row>
    <row r="235" spans="6:7" ht="15.75">
      <c r="F235" s="335"/>
      <c r="G235" s="335"/>
    </row>
    <row r="236" spans="6:7" ht="15.75">
      <c r="F236" s="335"/>
      <c r="G236" s="335"/>
    </row>
    <row r="237" spans="6:7" ht="15.75">
      <c r="F237" s="335"/>
      <c r="G237" s="335"/>
    </row>
    <row r="238" spans="6:7" ht="15.75">
      <c r="F238" s="335"/>
      <c r="G238" s="335"/>
    </row>
    <row r="239" spans="6:7" ht="15.75">
      <c r="F239" s="335"/>
      <c r="G239" s="335"/>
    </row>
    <row r="240" spans="6:7" ht="15.75">
      <c r="F240" s="335"/>
      <c r="G240" s="335"/>
    </row>
    <row r="241" spans="6:7" ht="15.75">
      <c r="F241" s="335"/>
      <c r="G241" s="335"/>
    </row>
    <row r="242" spans="6:7" ht="15.75">
      <c r="F242" s="335"/>
      <c r="G242" s="335"/>
    </row>
    <row r="243" spans="6:7" ht="15.75">
      <c r="F243" s="335"/>
      <c r="G243" s="335"/>
    </row>
    <row r="244" spans="6:7" ht="15.75">
      <c r="F244" s="335"/>
      <c r="G244" s="335"/>
    </row>
    <row r="245" spans="6:7" ht="15.75">
      <c r="F245" s="335"/>
      <c r="G245" s="335"/>
    </row>
    <row r="246" spans="6:7" ht="15.75">
      <c r="F246" s="335"/>
      <c r="G246" s="335"/>
    </row>
    <row r="247" spans="6:7" ht="15.75">
      <c r="F247" s="335"/>
      <c r="G247" s="335"/>
    </row>
    <row r="248" spans="6:7" ht="15.75">
      <c r="F248" s="335"/>
      <c r="G248" s="335"/>
    </row>
    <row r="249" spans="6:7" ht="15.75">
      <c r="F249" s="335"/>
      <c r="G249" s="335"/>
    </row>
    <row r="250" spans="6:7" ht="15.75">
      <c r="F250" s="335"/>
      <c r="G250" s="335"/>
    </row>
    <row r="251" spans="6:7" ht="15.75">
      <c r="F251" s="335"/>
      <c r="G251" s="335"/>
    </row>
    <row r="252" spans="6:7" ht="15.75">
      <c r="F252" s="335"/>
      <c r="G252" s="335"/>
    </row>
    <row r="253" spans="6:7" ht="15.75">
      <c r="F253" s="335"/>
      <c r="G253" s="335"/>
    </row>
    <row r="254" spans="6:7" ht="15.75">
      <c r="F254" s="335"/>
      <c r="G254" s="335"/>
    </row>
    <row r="255" spans="6:7" ht="15.75">
      <c r="F255" s="335"/>
      <c r="G255" s="335"/>
    </row>
    <row r="256" spans="6:7" ht="15.75">
      <c r="F256" s="335"/>
      <c r="G256" s="335"/>
    </row>
    <row r="257" spans="6:7" ht="15.75">
      <c r="F257" s="335"/>
      <c r="G257" s="335"/>
    </row>
    <row r="258" spans="6:7" ht="15.75">
      <c r="F258" s="335"/>
      <c r="G258" s="335"/>
    </row>
    <row r="259" spans="6:7" ht="15.75">
      <c r="F259" s="335"/>
      <c r="G259" s="335"/>
    </row>
    <row r="260" spans="6:7" ht="15.75">
      <c r="F260" s="335"/>
      <c r="G260" s="335"/>
    </row>
    <row r="261" spans="6:7" ht="15.75">
      <c r="F261" s="335"/>
      <c r="G261" s="335"/>
    </row>
    <row r="262" spans="6:7" ht="15.75">
      <c r="F262" s="335"/>
      <c r="G262" s="335"/>
    </row>
    <row r="263" spans="6:7" ht="15.75">
      <c r="F263" s="335"/>
      <c r="G263" s="335"/>
    </row>
    <row r="264" spans="6:7" ht="15.75">
      <c r="F264" s="335"/>
      <c r="G264" s="335"/>
    </row>
    <row r="265" spans="6:7" ht="15.75">
      <c r="F265" s="335"/>
      <c r="G265" s="335"/>
    </row>
    <row r="266" spans="6:7" ht="15.75">
      <c r="F266" s="335"/>
      <c r="G266" s="335"/>
    </row>
    <row r="267" spans="6:7" ht="15.75">
      <c r="F267" s="335"/>
      <c r="G267" s="335"/>
    </row>
    <row r="268" spans="6:7" ht="15.75">
      <c r="F268" s="335"/>
      <c r="G268" s="335"/>
    </row>
    <row r="269" spans="6:7" ht="15.75">
      <c r="F269" s="335"/>
      <c r="G269" s="335"/>
    </row>
    <row r="270" spans="6:7" ht="15.75">
      <c r="F270" s="335"/>
      <c r="G270" s="335"/>
    </row>
    <row r="271" spans="6:7" ht="15.75">
      <c r="F271" s="335"/>
      <c r="G271" s="335"/>
    </row>
    <row r="272" spans="6:7" ht="15.75">
      <c r="F272" s="335"/>
      <c r="G272" s="335"/>
    </row>
    <row r="273" spans="6:7" ht="15.75">
      <c r="F273" s="335"/>
      <c r="G273" s="335"/>
    </row>
    <row r="274" spans="6:7" ht="15.75">
      <c r="F274" s="335"/>
      <c r="G274" s="335"/>
    </row>
    <row r="275" spans="6:7" ht="15.75">
      <c r="F275" s="335"/>
      <c r="G275" s="335"/>
    </row>
    <row r="276" spans="6:7" ht="15.75">
      <c r="F276" s="335"/>
      <c r="G276" s="335"/>
    </row>
    <row r="277" spans="6:7" ht="15.75">
      <c r="F277" s="335"/>
      <c r="G277" s="335"/>
    </row>
    <row r="278" spans="6:7" ht="15.75">
      <c r="F278" s="335"/>
      <c r="G278" s="335"/>
    </row>
    <row r="279" spans="6:7" ht="15.75">
      <c r="F279" s="335"/>
      <c r="G279" s="335"/>
    </row>
    <row r="280" spans="6:7" ht="15.75">
      <c r="F280" s="335"/>
      <c r="G280" s="335"/>
    </row>
    <row r="281" spans="6:7" ht="15.75">
      <c r="F281" s="335"/>
      <c r="G281" s="335"/>
    </row>
    <row r="282" spans="6:7" ht="15.75">
      <c r="F282" s="335"/>
      <c r="G282" s="335"/>
    </row>
    <row r="283" spans="6:7" ht="15.75">
      <c r="F283" s="335"/>
      <c r="G283" s="335"/>
    </row>
    <row r="284" spans="6:7" ht="15.75">
      <c r="F284" s="335"/>
      <c r="G284" s="335"/>
    </row>
    <row r="285" spans="6:7" ht="15.75">
      <c r="F285" s="335"/>
      <c r="G285" s="335"/>
    </row>
    <row r="286" spans="6:7" ht="15.75">
      <c r="F286" s="335"/>
      <c r="G286" s="335"/>
    </row>
    <row r="287" spans="6:7" ht="15.75">
      <c r="F287" s="335"/>
      <c r="G287" s="335"/>
    </row>
    <row r="288" spans="6:7" ht="15.75">
      <c r="F288" s="335"/>
      <c r="G288" s="335"/>
    </row>
    <row r="289" spans="6:7" ht="15.75">
      <c r="F289" s="335"/>
      <c r="G289" s="335"/>
    </row>
    <row r="290" spans="6:7" ht="15.75">
      <c r="F290" s="335"/>
      <c r="G290" s="335"/>
    </row>
    <row r="291" spans="6:7" ht="15.75">
      <c r="F291" s="335"/>
      <c r="G291" s="335"/>
    </row>
    <row r="292" spans="6:7" ht="15.75">
      <c r="F292" s="335"/>
      <c r="G292" s="335"/>
    </row>
  </sheetData>
  <sheetProtection/>
  <mergeCells count="45">
    <mergeCell ref="A92:C92"/>
    <mergeCell ref="A86:A89"/>
    <mergeCell ref="D86:D89"/>
    <mergeCell ref="A90:A91"/>
    <mergeCell ref="D90:D91"/>
    <mergeCell ref="A50:A53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9:F58"/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7">
      <selection activeCell="D17" sqref="D17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1" t="s">
        <v>395</v>
      </c>
      <c r="B1" s="27"/>
      <c r="C1" s="27"/>
      <c r="D1" s="27"/>
    </row>
    <row r="2" spans="1:4" ht="14.25">
      <c r="A2" s="81" t="s">
        <v>396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2" t="s">
        <v>573</v>
      </c>
      <c r="B4" s="83" t="s">
        <v>277</v>
      </c>
      <c r="C4" s="83" t="s">
        <v>347</v>
      </c>
      <c r="D4" s="84" t="s">
        <v>279</v>
      </c>
    </row>
    <row r="5" spans="1:4" ht="16.5" thickBot="1">
      <c r="A5" s="85" t="s">
        <v>537</v>
      </c>
      <c r="B5" s="85" t="s">
        <v>280</v>
      </c>
      <c r="C5" s="86" t="s">
        <v>281</v>
      </c>
      <c r="D5" s="87"/>
    </row>
    <row r="6" spans="1:4" ht="21" customHeight="1" thickBot="1">
      <c r="A6" s="64" t="s">
        <v>538</v>
      </c>
      <c r="B6" s="64" t="s">
        <v>397</v>
      </c>
      <c r="C6" s="58" t="s">
        <v>281</v>
      </c>
      <c r="D6" s="30" t="s">
        <v>398</v>
      </c>
    </row>
    <row r="7" spans="1:4" ht="15.75">
      <c r="A7" s="64" t="s">
        <v>539</v>
      </c>
      <c r="B7" s="64" t="s">
        <v>399</v>
      </c>
      <c r="C7" s="58" t="s">
        <v>281</v>
      </c>
      <c r="D7" s="60" t="s">
        <v>400</v>
      </c>
    </row>
    <row r="8" spans="1:4" ht="16.5" thickBot="1">
      <c r="A8" s="64" t="s">
        <v>540</v>
      </c>
      <c r="B8" s="64" t="s">
        <v>811</v>
      </c>
      <c r="C8" s="58" t="s">
        <v>281</v>
      </c>
      <c r="D8" s="60" t="s">
        <v>815</v>
      </c>
    </row>
    <row r="9" spans="1:4" ht="16.5" thickBot="1">
      <c r="A9" s="64" t="s">
        <v>289</v>
      </c>
      <c r="B9" s="64" t="s">
        <v>401</v>
      </c>
      <c r="C9" s="64" t="s">
        <v>402</v>
      </c>
      <c r="D9" s="29">
        <v>26.09</v>
      </c>
    </row>
    <row r="10" spans="1:4" ht="15.75">
      <c r="A10" s="64" t="s">
        <v>290</v>
      </c>
      <c r="B10" s="64" t="s">
        <v>403</v>
      </c>
      <c r="C10" s="58" t="s">
        <v>281</v>
      </c>
      <c r="D10" s="60" t="s">
        <v>404</v>
      </c>
    </row>
    <row r="11" spans="1:4" ht="16.5" thickBot="1">
      <c r="A11" s="64" t="s">
        <v>292</v>
      </c>
      <c r="B11" s="64" t="s">
        <v>405</v>
      </c>
      <c r="C11" s="58" t="s">
        <v>281</v>
      </c>
      <c r="D11" s="60" t="s">
        <v>406</v>
      </c>
    </row>
    <row r="12" spans="1:4" ht="33" customHeight="1" thickBot="1">
      <c r="A12" s="64" t="s">
        <v>294</v>
      </c>
      <c r="B12" s="88" t="s">
        <v>407</v>
      </c>
      <c r="C12" s="58" t="s">
        <v>281</v>
      </c>
      <c r="D12" s="31" t="s">
        <v>179</v>
      </c>
    </row>
    <row r="13" spans="1:4" ht="16.5" thickBot="1">
      <c r="A13" s="64" t="s">
        <v>296</v>
      </c>
      <c r="B13" s="64" t="s">
        <v>408</v>
      </c>
      <c r="C13" s="58" t="s">
        <v>281</v>
      </c>
      <c r="D13" s="89" t="s">
        <v>287</v>
      </c>
    </row>
    <row r="14" spans="1:4" ht="16.5" thickBot="1">
      <c r="A14" s="64" t="s">
        <v>298</v>
      </c>
      <c r="B14" s="64" t="s">
        <v>409</v>
      </c>
      <c r="C14" s="29" t="s">
        <v>410</v>
      </c>
      <c r="D14" s="29">
        <v>5.183</v>
      </c>
    </row>
    <row r="15" spans="1:4" ht="34.5" customHeight="1" thickBot="1">
      <c r="A15" s="90">
        <v>11</v>
      </c>
      <c r="B15" s="88" t="s">
        <v>411</v>
      </c>
      <c r="C15" s="58" t="s">
        <v>281</v>
      </c>
      <c r="D15" s="31" t="s">
        <v>182</v>
      </c>
    </row>
    <row r="16" spans="1:4" ht="19.5" customHeight="1" thickBot="1">
      <c r="A16" s="91" t="s">
        <v>412</v>
      </c>
      <c r="B16" s="64" t="s">
        <v>413</v>
      </c>
      <c r="C16" s="58" t="s">
        <v>414</v>
      </c>
      <c r="D16" s="92">
        <v>0.03</v>
      </c>
    </row>
    <row r="17" spans="1:4" ht="35.25" customHeight="1" thickBot="1">
      <c r="A17" s="64" t="s">
        <v>415</v>
      </c>
      <c r="B17" s="88" t="s">
        <v>416</v>
      </c>
      <c r="C17" s="58" t="s">
        <v>281</v>
      </c>
      <c r="D17" s="31" t="s">
        <v>417</v>
      </c>
    </row>
    <row r="19" ht="13.5" thickBot="1"/>
    <row r="20" spans="1:4" ht="16.5" thickBot="1">
      <c r="A20" s="82" t="s">
        <v>573</v>
      </c>
      <c r="B20" s="83" t="s">
        <v>277</v>
      </c>
      <c r="C20" s="83" t="s">
        <v>347</v>
      </c>
      <c r="D20" s="84" t="s">
        <v>279</v>
      </c>
    </row>
    <row r="21" spans="1:4" ht="16.5" thickBot="1">
      <c r="A21" s="85" t="s">
        <v>537</v>
      </c>
      <c r="B21" s="85" t="s">
        <v>280</v>
      </c>
      <c r="C21" s="86" t="s">
        <v>281</v>
      </c>
      <c r="D21" s="87"/>
    </row>
    <row r="22" spans="1:4" ht="15.75">
      <c r="A22" s="64" t="s">
        <v>538</v>
      </c>
      <c r="B22" s="64" t="s">
        <v>397</v>
      </c>
      <c r="C22" s="58" t="s">
        <v>281</v>
      </c>
      <c r="D22" s="93" t="s">
        <v>398</v>
      </c>
    </row>
    <row r="23" spans="1:4" ht="15.75">
      <c r="A23" s="64" t="s">
        <v>539</v>
      </c>
      <c r="B23" s="64" t="s">
        <v>399</v>
      </c>
      <c r="C23" s="94" t="s">
        <v>281</v>
      </c>
      <c r="D23" s="60" t="s">
        <v>400</v>
      </c>
    </row>
    <row r="24" spans="1:4" ht="15.75">
      <c r="A24" s="64" t="s">
        <v>540</v>
      </c>
      <c r="B24" s="64" t="s">
        <v>811</v>
      </c>
      <c r="C24" s="94" t="s">
        <v>281</v>
      </c>
      <c r="D24" s="60" t="s">
        <v>815</v>
      </c>
    </row>
    <row r="25" spans="1:4" ht="15.75">
      <c r="A25" s="64" t="s">
        <v>289</v>
      </c>
      <c r="B25" s="64" t="s">
        <v>401</v>
      </c>
      <c r="C25" s="74" t="s">
        <v>402</v>
      </c>
      <c r="D25" s="95">
        <v>29.97</v>
      </c>
    </row>
    <row r="26" spans="1:4" ht="15.75">
      <c r="A26" s="64" t="s">
        <v>290</v>
      </c>
      <c r="B26" s="64" t="s">
        <v>403</v>
      </c>
      <c r="C26" s="94" t="s">
        <v>281</v>
      </c>
      <c r="D26" s="60" t="s">
        <v>404</v>
      </c>
    </row>
    <row r="27" spans="1:4" ht="15.75">
      <c r="A27" s="64" t="s">
        <v>292</v>
      </c>
      <c r="B27" s="64" t="s">
        <v>405</v>
      </c>
      <c r="C27" s="94" t="s">
        <v>281</v>
      </c>
      <c r="D27" s="60" t="s">
        <v>406</v>
      </c>
    </row>
    <row r="28" spans="1:4" ht="31.5">
      <c r="A28" s="64" t="s">
        <v>294</v>
      </c>
      <c r="B28" s="88" t="s">
        <v>407</v>
      </c>
      <c r="C28" s="94" t="s">
        <v>281</v>
      </c>
      <c r="D28" s="26" t="s">
        <v>179</v>
      </c>
    </row>
    <row r="29" spans="1:4" ht="15.75">
      <c r="A29" s="64" t="s">
        <v>296</v>
      </c>
      <c r="B29" s="64" t="s">
        <v>408</v>
      </c>
      <c r="C29" s="96" t="s">
        <v>281</v>
      </c>
      <c r="D29" s="89">
        <v>42186</v>
      </c>
    </row>
    <row r="30" spans="1:4" ht="15.75">
      <c r="A30" s="64" t="s">
        <v>298</v>
      </c>
      <c r="B30" s="74" t="s">
        <v>409</v>
      </c>
      <c r="C30" s="97" t="s">
        <v>410</v>
      </c>
      <c r="D30" s="95">
        <v>5.654</v>
      </c>
    </row>
    <row r="31" spans="1:4" ht="31.5">
      <c r="A31" s="90">
        <v>11</v>
      </c>
      <c r="B31" s="88" t="s">
        <v>411</v>
      </c>
      <c r="C31" s="98" t="s">
        <v>281</v>
      </c>
      <c r="D31" s="26" t="s">
        <v>182</v>
      </c>
    </row>
    <row r="32" spans="1:4" ht="15.75">
      <c r="A32" s="91" t="s">
        <v>412</v>
      </c>
      <c r="B32" s="64" t="s">
        <v>413</v>
      </c>
      <c r="C32" s="94" t="s">
        <v>414</v>
      </c>
      <c r="D32" s="92">
        <v>0.03</v>
      </c>
    </row>
    <row r="33" spans="1:4" ht="31.5">
      <c r="A33" s="64" t="s">
        <v>415</v>
      </c>
      <c r="B33" s="88" t="s">
        <v>416</v>
      </c>
      <c r="C33" s="94" t="s">
        <v>281</v>
      </c>
      <c r="D33" s="26" t="s">
        <v>417</v>
      </c>
    </row>
    <row r="35" ht="13.5" thickBot="1"/>
    <row r="36" spans="1:4" ht="16.5" thickBot="1">
      <c r="A36" s="82" t="s">
        <v>573</v>
      </c>
      <c r="B36" s="83" t="s">
        <v>277</v>
      </c>
      <c r="C36" s="83" t="s">
        <v>347</v>
      </c>
      <c r="D36" s="84" t="s">
        <v>279</v>
      </c>
    </row>
    <row r="37" spans="1:4" ht="16.5" thickBot="1">
      <c r="A37" s="85" t="s">
        <v>537</v>
      </c>
      <c r="B37" s="85" t="s">
        <v>280</v>
      </c>
      <c r="C37" s="86" t="s">
        <v>281</v>
      </c>
      <c r="D37" s="87"/>
    </row>
    <row r="38" spans="1:4" ht="15.75">
      <c r="A38" s="64" t="s">
        <v>538</v>
      </c>
      <c r="B38" s="64" t="s">
        <v>397</v>
      </c>
      <c r="C38" s="58" t="s">
        <v>281</v>
      </c>
      <c r="D38" s="93" t="s">
        <v>816</v>
      </c>
    </row>
    <row r="39" spans="1:4" ht="15.75">
      <c r="A39" s="64" t="s">
        <v>539</v>
      </c>
      <c r="B39" s="64" t="s">
        <v>399</v>
      </c>
      <c r="C39" s="94" t="s">
        <v>281</v>
      </c>
      <c r="D39" s="60" t="s">
        <v>400</v>
      </c>
    </row>
    <row r="40" spans="1:4" ht="15.75">
      <c r="A40" s="64" t="s">
        <v>540</v>
      </c>
      <c r="B40" s="64" t="s">
        <v>811</v>
      </c>
      <c r="C40" s="94" t="s">
        <v>281</v>
      </c>
      <c r="D40" s="60" t="s">
        <v>815</v>
      </c>
    </row>
    <row r="41" spans="1:4" ht="15.75">
      <c r="A41" s="64" t="s">
        <v>289</v>
      </c>
      <c r="B41" s="64" t="s">
        <v>401</v>
      </c>
      <c r="C41" s="74" t="s">
        <v>402</v>
      </c>
      <c r="D41" s="95">
        <v>18.44</v>
      </c>
    </row>
    <row r="42" spans="1:4" ht="15.75">
      <c r="A42" s="64" t="s">
        <v>290</v>
      </c>
      <c r="B42" s="64" t="s">
        <v>403</v>
      </c>
      <c r="C42" s="94" t="s">
        <v>281</v>
      </c>
      <c r="D42" s="60" t="s">
        <v>404</v>
      </c>
    </row>
    <row r="43" spans="1:4" ht="15.75">
      <c r="A43" s="64" t="s">
        <v>292</v>
      </c>
      <c r="B43" s="64" t="s">
        <v>405</v>
      </c>
      <c r="C43" s="94" t="s">
        <v>281</v>
      </c>
      <c r="D43" s="99" t="s">
        <v>406</v>
      </c>
    </row>
    <row r="44" spans="1:4" ht="31.5">
      <c r="A44" s="64" t="s">
        <v>294</v>
      </c>
      <c r="B44" s="88" t="s">
        <v>407</v>
      </c>
      <c r="C44" s="94" t="s">
        <v>281</v>
      </c>
      <c r="D44" s="26" t="s">
        <v>184</v>
      </c>
    </row>
    <row r="45" spans="1:4" ht="15.75">
      <c r="A45" s="64" t="s">
        <v>296</v>
      </c>
      <c r="B45" s="64" t="s">
        <v>408</v>
      </c>
      <c r="C45" s="96" t="s">
        <v>281</v>
      </c>
      <c r="D45" s="100">
        <v>42005</v>
      </c>
    </row>
    <row r="46" spans="1:4" ht="15.75">
      <c r="A46" s="64" t="s">
        <v>298</v>
      </c>
      <c r="B46" s="74" t="s">
        <v>409</v>
      </c>
      <c r="C46" s="97" t="s">
        <v>410</v>
      </c>
      <c r="D46" s="95">
        <v>9.029</v>
      </c>
    </row>
    <row r="47" spans="1:4" ht="31.5">
      <c r="A47" s="90">
        <v>11</v>
      </c>
      <c r="B47" s="88" t="s">
        <v>418</v>
      </c>
      <c r="C47" s="98" t="s">
        <v>281</v>
      </c>
      <c r="D47" s="26" t="s">
        <v>182</v>
      </c>
    </row>
    <row r="49" ht="13.5" thickBot="1"/>
    <row r="50" spans="1:4" ht="16.5" thickBot="1">
      <c r="A50" s="82" t="s">
        <v>573</v>
      </c>
      <c r="B50" s="83" t="s">
        <v>277</v>
      </c>
      <c r="C50" s="83" t="s">
        <v>347</v>
      </c>
      <c r="D50" s="84" t="s">
        <v>279</v>
      </c>
    </row>
    <row r="51" spans="1:4" ht="16.5" thickBot="1">
      <c r="A51" s="85" t="s">
        <v>537</v>
      </c>
      <c r="B51" s="85" t="s">
        <v>280</v>
      </c>
      <c r="C51" s="86" t="s">
        <v>281</v>
      </c>
      <c r="D51" s="87"/>
    </row>
    <row r="52" spans="1:4" ht="15.75">
      <c r="A52" s="64" t="s">
        <v>538</v>
      </c>
      <c r="B52" s="64" t="s">
        <v>397</v>
      </c>
      <c r="C52" s="58" t="s">
        <v>281</v>
      </c>
      <c r="D52" s="93" t="s">
        <v>816</v>
      </c>
    </row>
    <row r="53" spans="1:4" ht="15.75">
      <c r="A53" s="64" t="s">
        <v>539</v>
      </c>
      <c r="B53" s="64" t="s">
        <v>399</v>
      </c>
      <c r="C53" s="94" t="s">
        <v>281</v>
      </c>
      <c r="D53" s="60" t="s">
        <v>400</v>
      </c>
    </row>
    <row r="54" spans="1:4" ht="15.75">
      <c r="A54" s="64" t="s">
        <v>540</v>
      </c>
      <c r="B54" s="64" t="s">
        <v>811</v>
      </c>
      <c r="C54" s="94" t="s">
        <v>281</v>
      </c>
      <c r="D54" s="60" t="s">
        <v>815</v>
      </c>
    </row>
    <row r="55" spans="1:4" ht="15.75">
      <c r="A55" s="64" t="s">
        <v>289</v>
      </c>
      <c r="B55" s="64" t="s">
        <v>401</v>
      </c>
      <c r="C55" s="74" t="s">
        <v>402</v>
      </c>
      <c r="D55" s="95">
        <v>21.18</v>
      </c>
    </row>
    <row r="56" spans="1:4" ht="15.75">
      <c r="A56" s="64" t="s">
        <v>290</v>
      </c>
      <c r="B56" s="64" t="s">
        <v>403</v>
      </c>
      <c r="C56" s="94" t="s">
        <v>281</v>
      </c>
      <c r="D56" s="60" t="s">
        <v>404</v>
      </c>
    </row>
    <row r="57" spans="1:4" ht="15.75">
      <c r="A57" s="64" t="s">
        <v>292</v>
      </c>
      <c r="B57" s="64" t="s">
        <v>405</v>
      </c>
      <c r="C57" s="94" t="s">
        <v>281</v>
      </c>
      <c r="D57" s="99" t="s">
        <v>406</v>
      </c>
    </row>
    <row r="58" spans="1:4" ht="31.5">
      <c r="A58" s="64" t="s">
        <v>294</v>
      </c>
      <c r="B58" s="88" t="s">
        <v>407</v>
      </c>
      <c r="C58" s="94" t="s">
        <v>281</v>
      </c>
      <c r="D58" s="26" t="s">
        <v>184</v>
      </c>
    </row>
    <row r="59" spans="1:4" ht="15.75">
      <c r="A59" s="64" t="s">
        <v>296</v>
      </c>
      <c r="B59" s="64" t="s">
        <v>408</v>
      </c>
      <c r="C59" s="96" t="s">
        <v>281</v>
      </c>
      <c r="D59" s="100">
        <v>42186</v>
      </c>
    </row>
    <row r="60" spans="1:4" ht="15.75">
      <c r="A60" s="64" t="s">
        <v>298</v>
      </c>
      <c r="B60" s="74" t="s">
        <v>409</v>
      </c>
      <c r="C60" s="97" t="s">
        <v>410</v>
      </c>
      <c r="D60" s="95">
        <v>9.85</v>
      </c>
    </row>
    <row r="61" spans="1:4" ht="31.5">
      <c r="A61" s="90">
        <v>11</v>
      </c>
      <c r="B61" s="88" t="s">
        <v>418</v>
      </c>
      <c r="C61" s="98" t="s">
        <v>281</v>
      </c>
      <c r="D61" s="26" t="s">
        <v>182</v>
      </c>
    </row>
    <row r="63" ht="13.5" thickBot="1"/>
    <row r="64" spans="1:4" ht="16.5" thickBot="1">
      <c r="A64" s="82" t="s">
        <v>573</v>
      </c>
      <c r="B64" s="83" t="s">
        <v>277</v>
      </c>
      <c r="C64" s="83" t="s">
        <v>347</v>
      </c>
      <c r="D64" s="84" t="s">
        <v>279</v>
      </c>
    </row>
    <row r="65" spans="1:4" ht="15.75">
      <c r="A65" s="85" t="s">
        <v>537</v>
      </c>
      <c r="B65" s="85" t="s">
        <v>280</v>
      </c>
      <c r="C65" s="86" t="s">
        <v>281</v>
      </c>
      <c r="D65" s="101"/>
    </row>
    <row r="66" spans="1:4" ht="15.75">
      <c r="A66" s="64" t="s">
        <v>538</v>
      </c>
      <c r="B66" s="64" t="s">
        <v>397</v>
      </c>
      <c r="C66" s="94" t="s">
        <v>281</v>
      </c>
      <c r="D66" s="102" t="s">
        <v>186</v>
      </c>
    </row>
    <row r="67" spans="1:4" ht="15.75">
      <c r="A67" s="64" t="s">
        <v>539</v>
      </c>
      <c r="B67" s="64" t="s">
        <v>399</v>
      </c>
      <c r="C67" s="94" t="s">
        <v>281</v>
      </c>
      <c r="D67" s="60" t="s">
        <v>400</v>
      </c>
    </row>
    <row r="68" spans="1:4" ht="15.75">
      <c r="A68" s="64" t="s">
        <v>540</v>
      </c>
      <c r="B68" s="64" t="s">
        <v>811</v>
      </c>
      <c r="C68" s="94" t="s">
        <v>281</v>
      </c>
      <c r="D68" s="60" t="s">
        <v>170</v>
      </c>
    </row>
    <row r="69" spans="1:4" ht="15.75">
      <c r="A69" s="64" t="s">
        <v>289</v>
      </c>
      <c r="B69" s="64" t="s">
        <v>401</v>
      </c>
      <c r="C69" s="74" t="s">
        <v>402</v>
      </c>
      <c r="D69" s="95">
        <v>1530.46</v>
      </c>
    </row>
    <row r="70" spans="1:4" ht="15.75">
      <c r="A70" s="64" t="s">
        <v>290</v>
      </c>
      <c r="B70" s="64" t="s">
        <v>403</v>
      </c>
      <c r="C70" s="94" t="s">
        <v>281</v>
      </c>
      <c r="D70" s="60" t="s">
        <v>419</v>
      </c>
    </row>
    <row r="71" spans="1:4" ht="15.75">
      <c r="A71" s="64" t="s">
        <v>292</v>
      </c>
      <c r="B71" s="64" t="s">
        <v>405</v>
      </c>
      <c r="C71" s="94" t="s">
        <v>281</v>
      </c>
      <c r="D71" s="99" t="s">
        <v>420</v>
      </c>
    </row>
    <row r="72" spans="1:4" ht="31.5">
      <c r="A72" s="64" t="s">
        <v>294</v>
      </c>
      <c r="B72" s="88" t="s">
        <v>407</v>
      </c>
      <c r="C72" s="94" t="s">
        <v>281</v>
      </c>
      <c r="D72" s="26" t="s">
        <v>189</v>
      </c>
    </row>
    <row r="73" spans="1:4" ht="15.75">
      <c r="A73" s="64" t="s">
        <v>296</v>
      </c>
      <c r="B73" s="64" t="s">
        <v>408</v>
      </c>
      <c r="C73" s="96" t="s">
        <v>281</v>
      </c>
      <c r="D73" s="100">
        <v>42005</v>
      </c>
    </row>
    <row r="74" spans="1:4" ht="15.75">
      <c r="A74" s="64" t="s">
        <v>298</v>
      </c>
      <c r="B74" s="74" t="s">
        <v>192</v>
      </c>
      <c r="C74" s="103" t="s">
        <v>421</v>
      </c>
      <c r="D74" s="3">
        <v>0.03553</v>
      </c>
    </row>
    <row r="75" spans="1:4" ht="15.75">
      <c r="A75" s="64" t="s">
        <v>422</v>
      </c>
      <c r="B75" s="74" t="s">
        <v>194</v>
      </c>
      <c r="C75" s="103" t="s">
        <v>421</v>
      </c>
      <c r="D75" s="104">
        <v>0.03113</v>
      </c>
    </row>
    <row r="76" spans="1:4" ht="15.75">
      <c r="A76" s="64" t="s">
        <v>423</v>
      </c>
      <c r="B76" s="74" t="s">
        <v>195</v>
      </c>
      <c r="C76" s="103" t="s">
        <v>421</v>
      </c>
      <c r="D76" s="104">
        <v>0.02673</v>
      </c>
    </row>
    <row r="77" spans="1:4" ht="31.5">
      <c r="A77" s="90">
        <v>11</v>
      </c>
      <c r="B77" s="88" t="s">
        <v>418</v>
      </c>
      <c r="C77" s="98" t="s">
        <v>281</v>
      </c>
      <c r="D77" s="105" t="s">
        <v>190</v>
      </c>
    </row>
    <row r="78" spans="1:4" ht="15.75">
      <c r="A78" s="64" t="s">
        <v>424</v>
      </c>
      <c r="B78" s="74" t="s">
        <v>196</v>
      </c>
      <c r="C78" s="103" t="s">
        <v>421</v>
      </c>
      <c r="D78" s="106">
        <v>0.02794</v>
      </c>
    </row>
    <row r="79" spans="1:4" ht="31.5">
      <c r="A79" s="90" t="s">
        <v>425</v>
      </c>
      <c r="B79" s="88" t="s">
        <v>418</v>
      </c>
      <c r="C79" s="98" t="s">
        <v>281</v>
      </c>
      <c r="D79" s="105" t="s">
        <v>182</v>
      </c>
    </row>
    <row r="81" ht="13.5" thickBot="1"/>
    <row r="82" spans="1:4" ht="16.5" thickBot="1">
      <c r="A82" s="82" t="s">
        <v>573</v>
      </c>
      <c r="B82" s="83" t="s">
        <v>277</v>
      </c>
      <c r="C82" s="83" t="s">
        <v>347</v>
      </c>
      <c r="D82" s="84" t="s">
        <v>279</v>
      </c>
    </row>
    <row r="83" spans="1:4" ht="15.75">
      <c r="A83" s="85" t="s">
        <v>537</v>
      </c>
      <c r="B83" s="85" t="s">
        <v>280</v>
      </c>
      <c r="C83" s="86" t="s">
        <v>281</v>
      </c>
      <c r="D83" s="101"/>
    </row>
    <row r="84" spans="1:4" ht="15.75">
      <c r="A84" s="64" t="s">
        <v>538</v>
      </c>
      <c r="B84" s="64" t="s">
        <v>397</v>
      </c>
      <c r="C84" s="94" t="s">
        <v>281</v>
      </c>
      <c r="D84" s="102" t="s">
        <v>186</v>
      </c>
    </row>
    <row r="85" spans="1:4" ht="15.75">
      <c r="A85" s="64" t="s">
        <v>539</v>
      </c>
      <c r="B85" s="64" t="s">
        <v>399</v>
      </c>
      <c r="C85" s="94" t="s">
        <v>281</v>
      </c>
      <c r="D85" s="60" t="s">
        <v>400</v>
      </c>
    </row>
    <row r="86" spans="1:4" ht="15.75">
      <c r="A86" s="64" t="s">
        <v>540</v>
      </c>
      <c r="B86" s="64" t="s">
        <v>811</v>
      </c>
      <c r="C86" s="94" t="s">
        <v>281</v>
      </c>
      <c r="D86" s="60" t="s">
        <v>170</v>
      </c>
    </row>
    <row r="87" spans="1:4" ht="15.75">
      <c r="A87" s="64" t="s">
        <v>289</v>
      </c>
      <c r="B87" s="64" t="s">
        <v>401</v>
      </c>
      <c r="C87" s="74" t="s">
        <v>402</v>
      </c>
      <c r="D87" s="95">
        <v>1681.5</v>
      </c>
    </row>
    <row r="88" spans="1:4" ht="15.75">
      <c r="A88" s="64" t="s">
        <v>290</v>
      </c>
      <c r="B88" s="64" t="s">
        <v>403</v>
      </c>
      <c r="C88" s="94" t="s">
        <v>281</v>
      </c>
      <c r="D88" s="60" t="s">
        <v>419</v>
      </c>
    </row>
    <row r="89" spans="1:4" ht="15.75">
      <c r="A89" s="64" t="s">
        <v>292</v>
      </c>
      <c r="B89" s="64" t="s">
        <v>405</v>
      </c>
      <c r="C89" s="94" t="s">
        <v>281</v>
      </c>
      <c r="D89" s="99" t="s">
        <v>420</v>
      </c>
    </row>
    <row r="90" spans="1:4" ht="31.5">
      <c r="A90" s="64" t="s">
        <v>294</v>
      </c>
      <c r="B90" s="88" t="s">
        <v>407</v>
      </c>
      <c r="C90" s="94" t="s">
        <v>281</v>
      </c>
      <c r="D90" s="26" t="s">
        <v>189</v>
      </c>
    </row>
    <row r="91" spans="1:4" ht="15.75">
      <c r="A91" s="64" t="s">
        <v>296</v>
      </c>
      <c r="B91" s="64" t="s">
        <v>408</v>
      </c>
      <c r="C91" s="96" t="s">
        <v>281</v>
      </c>
      <c r="D91" s="100">
        <v>42186</v>
      </c>
    </row>
    <row r="92" spans="1:4" ht="15.75">
      <c r="A92" s="64" t="s">
        <v>298</v>
      </c>
      <c r="B92" s="74" t="s">
        <v>192</v>
      </c>
      <c r="C92" s="103" t="s">
        <v>421</v>
      </c>
      <c r="D92" s="3">
        <v>0.03876</v>
      </c>
    </row>
    <row r="93" spans="1:4" ht="15.75">
      <c r="A93" s="64" t="s">
        <v>422</v>
      </c>
      <c r="B93" s="74" t="s">
        <v>194</v>
      </c>
      <c r="C93" s="103" t="s">
        <v>421</v>
      </c>
      <c r="D93" s="104">
        <v>0.03396</v>
      </c>
    </row>
    <row r="94" spans="1:4" ht="15.75">
      <c r="A94" s="64" t="s">
        <v>423</v>
      </c>
      <c r="B94" s="74" t="s">
        <v>195</v>
      </c>
      <c r="C94" s="103" t="s">
        <v>421</v>
      </c>
      <c r="D94" s="104">
        <v>0.02916</v>
      </c>
    </row>
    <row r="95" spans="1:4" ht="31.5">
      <c r="A95" s="90">
        <v>11</v>
      </c>
      <c r="B95" s="88" t="s">
        <v>418</v>
      </c>
      <c r="C95" s="98" t="s">
        <v>281</v>
      </c>
      <c r="D95" s="105" t="s">
        <v>190</v>
      </c>
    </row>
    <row r="96" spans="1:4" ht="15.75">
      <c r="A96" s="64" t="s">
        <v>424</v>
      </c>
      <c r="B96" s="74" t="s">
        <v>196</v>
      </c>
      <c r="C96" s="103" t="s">
        <v>421</v>
      </c>
      <c r="D96" s="106">
        <v>0.03048</v>
      </c>
    </row>
    <row r="97" spans="1:4" ht="31.5">
      <c r="A97" s="90" t="s">
        <v>425</v>
      </c>
      <c r="B97" s="88" t="s">
        <v>418</v>
      </c>
      <c r="C97" s="98" t="s">
        <v>281</v>
      </c>
      <c r="D97" s="105" t="s">
        <v>182</v>
      </c>
    </row>
    <row r="99" ht="13.5" thickBot="1"/>
    <row r="100" spans="1:4" ht="16.5" thickBot="1">
      <c r="A100" s="82" t="s">
        <v>573</v>
      </c>
      <c r="B100" s="83" t="s">
        <v>277</v>
      </c>
      <c r="C100" s="83" t="s">
        <v>347</v>
      </c>
      <c r="D100" s="84" t="s">
        <v>279</v>
      </c>
    </row>
    <row r="101" spans="1:4" ht="15.75">
      <c r="A101" s="85" t="s">
        <v>537</v>
      </c>
      <c r="B101" s="85" t="s">
        <v>280</v>
      </c>
      <c r="C101" s="86" t="s">
        <v>281</v>
      </c>
      <c r="D101" s="101"/>
    </row>
    <row r="102" spans="1:4" ht="15.75">
      <c r="A102" s="64" t="s">
        <v>538</v>
      </c>
      <c r="B102" s="64" t="s">
        <v>397</v>
      </c>
      <c r="C102" s="94" t="s">
        <v>281</v>
      </c>
      <c r="D102" s="102" t="s">
        <v>426</v>
      </c>
    </row>
    <row r="103" spans="1:4" ht="15.75">
      <c r="A103" s="64" t="s">
        <v>539</v>
      </c>
      <c r="B103" s="64" t="s">
        <v>399</v>
      </c>
      <c r="C103" s="94" t="s">
        <v>281</v>
      </c>
      <c r="D103" s="60" t="s">
        <v>400</v>
      </c>
    </row>
    <row r="104" spans="1:4" ht="15.75">
      <c r="A104" s="64" t="s">
        <v>540</v>
      </c>
      <c r="B104" s="64" t="s">
        <v>811</v>
      </c>
      <c r="C104" s="94" t="s">
        <v>281</v>
      </c>
      <c r="D104" s="60" t="s">
        <v>170</v>
      </c>
    </row>
    <row r="105" spans="1:4" ht="15.75">
      <c r="A105" s="64" t="s">
        <v>289</v>
      </c>
      <c r="B105" s="64" t="s">
        <v>401</v>
      </c>
      <c r="C105" s="74" t="s">
        <v>402</v>
      </c>
      <c r="D105" s="95">
        <v>1530.46</v>
      </c>
    </row>
    <row r="106" spans="1:4" ht="15.75">
      <c r="A106" s="64" t="s">
        <v>290</v>
      </c>
      <c r="B106" s="64" t="s">
        <v>403</v>
      </c>
      <c r="C106" s="94" t="s">
        <v>281</v>
      </c>
      <c r="D106" s="60" t="s">
        <v>419</v>
      </c>
    </row>
    <row r="107" spans="1:4" ht="15.75">
      <c r="A107" s="64" t="s">
        <v>292</v>
      </c>
      <c r="B107" s="64" t="s">
        <v>405</v>
      </c>
      <c r="C107" s="94" t="s">
        <v>281</v>
      </c>
      <c r="D107" s="99" t="s">
        <v>420</v>
      </c>
    </row>
    <row r="108" spans="1:4" ht="31.5">
      <c r="A108" s="64" t="s">
        <v>294</v>
      </c>
      <c r="B108" s="88" t="s">
        <v>407</v>
      </c>
      <c r="C108" s="94" t="s">
        <v>281</v>
      </c>
      <c r="D108" s="26" t="s">
        <v>191</v>
      </c>
    </row>
    <row r="109" spans="1:4" ht="15.75">
      <c r="A109" s="64" t="s">
        <v>296</v>
      </c>
      <c r="B109" s="64" t="s">
        <v>408</v>
      </c>
      <c r="C109" s="96" t="s">
        <v>281</v>
      </c>
      <c r="D109" s="100">
        <v>42005</v>
      </c>
    </row>
    <row r="110" spans="1:4" ht="15.75">
      <c r="A110" s="64" t="s">
        <v>298</v>
      </c>
      <c r="B110" s="74" t="s">
        <v>427</v>
      </c>
      <c r="C110" s="107" t="s">
        <v>428</v>
      </c>
      <c r="D110" s="3">
        <v>3.846</v>
      </c>
    </row>
    <row r="111" spans="1:4" ht="31.5">
      <c r="A111" s="90">
        <v>11</v>
      </c>
      <c r="B111" s="88" t="s">
        <v>418</v>
      </c>
      <c r="C111" s="98" t="s">
        <v>281</v>
      </c>
      <c r="D111" s="26" t="s">
        <v>429</v>
      </c>
    </row>
    <row r="113" ht="13.5" thickBot="1"/>
    <row r="114" spans="1:4" ht="16.5" thickBot="1">
      <c r="A114" s="82" t="s">
        <v>573</v>
      </c>
      <c r="B114" s="83" t="s">
        <v>277</v>
      </c>
      <c r="C114" s="83" t="s">
        <v>347</v>
      </c>
      <c r="D114" s="84" t="s">
        <v>279</v>
      </c>
    </row>
    <row r="115" spans="1:4" ht="15.75">
      <c r="A115" s="85" t="s">
        <v>537</v>
      </c>
      <c r="B115" s="85" t="s">
        <v>280</v>
      </c>
      <c r="C115" s="86" t="s">
        <v>281</v>
      </c>
      <c r="D115" s="101"/>
    </row>
    <row r="116" spans="1:4" ht="15.75">
      <c r="A116" s="64" t="s">
        <v>538</v>
      </c>
      <c r="B116" s="64" t="s">
        <v>397</v>
      </c>
      <c r="C116" s="94" t="s">
        <v>281</v>
      </c>
      <c r="D116" s="102" t="s">
        <v>426</v>
      </c>
    </row>
    <row r="117" spans="1:4" ht="15.75">
      <c r="A117" s="64" t="s">
        <v>539</v>
      </c>
      <c r="B117" s="64" t="s">
        <v>399</v>
      </c>
      <c r="C117" s="94" t="s">
        <v>281</v>
      </c>
      <c r="D117" s="60" t="s">
        <v>400</v>
      </c>
    </row>
    <row r="118" spans="1:4" ht="15.75">
      <c r="A118" s="64" t="s">
        <v>540</v>
      </c>
      <c r="B118" s="64" t="s">
        <v>811</v>
      </c>
      <c r="C118" s="94" t="s">
        <v>281</v>
      </c>
      <c r="D118" s="60" t="s">
        <v>170</v>
      </c>
    </row>
    <row r="119" spans="1:4" ht="15.75">
      <c r="A119" s="64" t="s">
        <v>289</v>
      </c>
      <c r="B119" s="64" t="s">
        <v>401</v>
      </c>
      <c r="C119" s="74" t="s">
        <v>402</v>
      </c>
      <c r="D119" s="95">
        <v>1681.5</v>
      </c>
    </row>
    <row r="120" spans="1:4" ht="15.75">
      <c r="A120" s="64" t="s">
        <v>290</v>
      </c>
      <c r="B120" s="64" t="s">
        <v>403</v>
      </c>
      <c r="C120" s="94" t="s">
        <v>281</v>
      </c>
      <c r="D120" s="60" t="s">
        <v>419</v>
      </c>
    </row>
    <row r="121" spans="1:4" ht="15.75">
      <c r="A121" s="64" t="s">
        <v>292</v>
      </c>
      <c r="B121" s="64" t="s">
        <v>405</v>
      </c>
      <c r="C121" s="94" t="s">
        <v>281</v>
      </c>
      <c r="D121" s="99" t="s">
        <v>420</v>
      </c>
    </row>
    <row r="122" spans="1:4" ht="31.5">
      <c r="A122" s="64" t="s">
        <v>294</v>
      </c>
      <c r="B122" s="88" t="s">
        <v>407</v>
      </c>
      <c r="C122" s="94" t="s">
        <v>281</v>
      </c>
      <c r="D122" s="26" t="s">
        <v>191</v>
      </c>
    </row>
    <row r="123" spans="1:4" ht="15.75">
      <c r="A123" s="64" t="s">
        <v>296</v>
      </c>
      <c r="B123" s="64" t="s">
        <v>408</v>
      </c>
      <c r="C123" s="96" t="s">
        <v>281</v>
      </c>
      <c r="D123" s="100">
        <v>42186</v>
      </c>
    </row>
    <row r="124" spans="1:4" ht="15.75">
      <c r="A124" s="64" t="s">
        <v>298</v>
      </c>
      <c r="B124" s="74" t="s">
        <v>427</v>
      </c>
      <c r="C124" s="107" t="s">
        <v>428</v>
      </c>
      <c r="D124" s="3">
        <v>4.195</v>
      </c>
    </row>
    <row r="125" spans="1:4" ht="31.5">
      <c r="A125" s="90">
        <v>11</v>
      </c>
      <c r="B125" s="88" t="s">
        <v>418</v>
      </c>
      <c r="C125" s="98" t="s">
        <v>281</v>
      </c>
      <c r="D125" s="26" t="s">
        <v>429</v>
      </c>
    </row>
    <row r="127" ht="13.5" thickBot="1"/>
    <row r="128" spans="1:4" ht="16.5" thickBot="1">
      <c r="A128" s="82" t="s">
        <v>573</v>
      </c>
      <c r="B128" s="83" t="s">
        <v>277</v>
      </c>
      <c r="C128" s="83" t="s">
        <v>347</v>
      </c>
      <c r="D128" s="84" t="s">
        <v>279</v>
      </c>
    </row>
    <row r="129" spans="1:4" ht="15.75">
      <c r="A129" s="85" t="s">
        <v>537</v>
      </c>
      <c r="B129" s="85" t="s">
        <v>280</v>
      </c>
      <c r="C129" s="86" t="s">
        <v>281</v>
      </c>
      <c r="D129" s="101"/>
    </row>
    <row r="130" spans="1:4" ht="15.75">
      <c r="A130" s="64" t="s">
        <v>538</v>
      </c>
      <c r="B130" s="64" t="s">
        <v>397</v>
      </c>
      <c r="C130" s="94" t="s">
        <v>281</v>
      </c>
      <c r="D130" s="102" t="s">
        <v>205</v>
      </c>
    </row>
    <row r="131" spans="1:4" ht="15.75">
      <c r="A131" s="64" t="s">
        <v>539</v>
      </c>
      <c r="B131" s="64" t="s">
        <v>399</v>
      </c>
      <c r="C131" s="94" t="s">
        <v>281</v>
      </c>
      <c r="D131" s="60" t="s">
        <v>400</v>
      </c>
    </row>
    <row r="132" spans="1:4" ht="15.75">
      <c r="A132" s="64" t="s">
        <v>540</v>
      </c>
      <c r="B132" s="64" t="s">
        <v>811</v>
      </c>
      <c r="C132" s="94" t="s">
        <v>281</v>
      </c>
      <c r="D132" s="60" t="s">
        <v>171</v>
      </c>
    </row>
    <row r="133" spans="1:4" ht="25.5">
      <c r="A133" s="64" t="s">
        <v>289</v>
      </c>
      <c r="B133" s="88" t="s">
        <v>430</v>
      </c>
      <c r="C133" s="74" t="s">
        <v>402</v>
      </c>
      <c r="D133" s="95">
        <v>2.8</v>
      </c>
    </row>
    <row r="134" spans="1:4" ht="15.75">
      <c r="A134" s="64" t="s">
        <v>431</v>
      </c>
      <c r="B134" s="88" t="s">
        <v>432</v>
      </c>
      <c r="C134" s="74" t="s">
        <v>402</v>
      </c>
      <c r="D134" s="95">
        <v>3.5</v>
      </c>
    </row>
    <row r="135" spans="1:4" ht="15.75">
      <c r="A135" s="64" t="s">
        <v>290</v>
      </c>
      <c r="B135" s="64" t="s">
        <v>403</v>
      </c>
      <c r="C135" s="94" t="s">
        <v>281</v>
      </c>
      <c r="D135" s="60" t="s">
        <v>433</v>
      </c>
    </row>
    <row r="136" spans="1:4" ht="15.75">
      <c r="A136" s="64" t="s">
        <v>292</v>
      </c>
      <c r="B136" s="64" t="s">
        <v>405</v>
      </c>
      <c r="C136" s="94" t="s">
        <v>281</v>
      </c>
      <c r="D136" s="99" t="s">
        <v>434</v>
      </c>
    </row>
    <row r="137" spans="1:4" ht="31.5">
      <c r="A137" s="64" t="s">
        <v>294</v>
      </c>
      <c r="B137" s="88" t="s">
        <v>407</v>
      </c>
      <c r="C137" s="94" t="s">
        <v>281</v>
      </c>
      <c r="D137" s="26" t="s">
        <v>435</v>
      </c>
    </row>
    <row r="138" spans="1:4" ht="15.75">
      <c r="A138" s="64" t="s">
        <v>296</v>
      </c>
      <c r="B138" s="64" t="s">
        <v>408</v>
      </c>
      <c r="C138" s="96" t="s">
        <v>281</v>
      </c>
      <c r="D138" s="108">
        <v>42005</v>
      </c>
    </row>
    <row r="139" spans="1:4" ht="25.5">
      <c r="A139" s="109">
        <v>10</v>
      </c>
      <c r="B139" s="88" t="s">
        <v>436</v>
      </c>
      <c r="C139" s="58" t="s">
        <v>437</v>
      </c>
      <c r="D139" s="106">
        <v>2.5</v>
      </c>
    </row>
    <row r="140" spans="1:4" ht="30" customHeight="1">
      <c r="A140" s="109" t="s">
        <v>438</v>
      </c>
      <c r="B140" s="88" t="s">
        <v>439</v>
      </c>
      <c r="C140" s="58" t="s">
        <v>437</v>
      </c>
      <c r="D140" s="106">
        <v>4</v>
      </c>
    </row>
    <row r="141" spans="1:4" ht="32.25" customHeight="1">
      <c r="A141" s="109" t="s">
        <v>423</v>
      </c>
      <c r="B141" s="88" t="s">
        <v>440</v>
      </c>
      <c r="C141" s="58" t="s">
        <v>437</v>
      </c>
      <c r="D141" s="106">
        <v>4.5</v>
      </c>
    </row>
    <row r="142" spans="1:4" ht="28.5" customHeight="1">
      <c r="A142" s="90">
        <v>11</v>
      </c>
      <c r="B142" s="88" t="s">
        <v>418</v>
      </c>
      <c r="C142" s="98"/>
      <c r="D142" s="26" t="s">
        <v>441</v>
      </c>
    </row>
    <row r="144" ht="13.5" thickBot="1"/>
    <row r="145" spans="1:4" ht="16.5" thickBot="1">
      <c r="A145" s="82" t="s">
        <v>573</v>
      </c>
      <c r="B145" s="83" t="s">
        <v>277</v>
      </c>
      <c r="C145" s="83" t="s">
        <v>347</v>
      </c>
      <c r="D145" s="84" t="s">
        <v>279</v>
      </c>
    </row>
    <row r="146" spans="1:4" ht="15.75">
      <c r="A146" s="85" t="s">
        <v>537</v>
      </c>
      <c r="B146" s="85" t="s">
        <v>280</v>
      </c>
      <c r="C146" s="86" t="s">
        <v>281</v>
      </c>
      <c r="D146" s="101"/>
    </row>
    <row r="147" spans="1:4" ht="15.75">
      <c r="A147" s="64" t="s">
        <v>538</v>
      </c>
      <c r="B147" s="64" t="s">
        <v>397</v>
      </c>
      <c r="C147" s="94" t="s">
        <v>281</v>
      </c>
      <c r="D147" s="102" t="s">
        <v>205</v>
      </c>
    </row>
    <row r="148" spans="1:4" ht="15.75">
      <c r="A148" s="64" t="s">
        <v>539</v>
      </c>
      <c r="B148" s="64" t="s">
        <v>399</v>
      </c>
      <c r="C148" s="94" t="s">
        <v>281</v>
      </c>
      <c r="D148" s="60" t="s">
        <v>400</v>
      </c>
    </row>
    <row r="149" spans="1:4" ht="15.75">
      <c r="A149" s="64" t="s">
        <v>540</v>
      </c>
      <c r="B149" s="64" t="s">
        <v>811</v>
      </c>
      <c r="C149" s="94" t="s">
        <v>281</v>
      </c>
      <c r="D149" s="60" t="s">
        <v>171</v>
      </c>
    </row>
    <row r="150" spans="1:4" ht="25.5">
      <c r="A150" s="64" t="s">
        <v>289</v>
      </c>
      <c r="B150" s="88" t="s">
        <v>430</v>
      </c>
      <c r="C150" s="74" t="s">
        <v>402</v>
      </c>
      <c r="D150" s="95">
        <v>3.06</v>
      </c>
    </row>
    <row r="151" spans="1:4" ht="15.75">
      <c r="A151" s="64" t="s">
        <v>431</v>
      </c>
      <c r="B151" s="88" t="s">
        <v>432</v>
      </c>
      <c r="C151" s="74" t="s">
        <v>402</v>
      </c>
      <c r="D151" s="95">
        <v>3.83</v>
      </c>
    </row>
    <row r="152" spans="1:4" ht="15.75">
      <c r="A152" s="64" t="s">
        <v>290</v>
      </c>
      <c r="B152" s="64" t="s">
        <v>403</v>
      </c>
      <c r="C152" s="94" t="s">
        <v>281</v>
      </c>
      <c r="D152" s="60" t="s">
        <v>433</v>
      </c>
    </row>
    <row r="153" spans="1:4" ht="15.75">
      <c r="A153" s="64" t="s">
        <v>292</v>
      </c>
      <c r="B153" s="64" t="s">
        <v>405</v>
      </c>
      <c r="C153" s="94" t="s">
        <v>281</v>
      </c>
      <c r="D153" s="99" t="s">
        <v>434</v>
      </c>
    </row>
    <row r="154" spans="1:4" ht="31.5">
      <c r="A154" s="64" t="s">
        <v>294</v>
      </c>
      <c r="B154" s="88" t="s">
        <v>407</v>
      </c>
      <c r="C154" s="94" t="s">
        <v>281</v>
      </c>
      <c r="D154" s="26" t="s">
        <v>435</v>
      </c>
    </row>
    <row r="155" spans="1:4" ht="15.75">
      <c r="A155" s="64" t="s">
        <v>296</v>
      </c>
      <c r="B155" s="64" t="s">
        <v>408</v>
      </c>
      <c r="C155" s="96" t="s">
        <v>281</v>
      </c>
      <c r="D155" s="108">
        <v>42186</v>
      </c>
    </row>
    <row r="156" spans="1:4" ht="25.5">
      <c r="A156" s="109">
        <v>10</v>
      </c>
      <c r="B156" s="88" t="s">
        <v>436</v>
      </c>
      <c r="C156" s="58" t="s">
        <v>437</v>
      </c>
      <c r="D156" s="106">
        <v>2.5</v>
      </c>
    </row>
    <row r="157" spans="1:4" ht="30" customHeight="1">
      <c r="A157" s="109" t="s">
        <v>438</v>
      </c>
      <c r="B157" s="88" t="s">
        <v>439</v>
      </c>
      <c r="C157" s="58" t="s">
        <v>437</v>
      </c>
      <c r="D157" s="106">
        <v>4</v>
      </c>
    </row>
    <row r="158" spans="1:4" ht="32.25" customHeight="1">
      <c r="A158" s="109" t="s">
        <v>423</v>
      </c>
      <c r="B158" s="88" t="s">
        <v>440</v>
      </c>
      <c r="C158" s="58" t="s">
        <v>437</v>
      </c>
      <c r="D158" s="106">
        <v>4.5</v>
      </c>
    </row>
    <row r="159" spans="1:4" ht="28.5" customHeight="1">
      <c r="A159" s="90">
        <v>11</v>
      </c>
      <c r="B159" s="88" t="s">
        <v>418</v>
      </c>
      <c r="C159" s="98"/>
      <c r="D159" s="26" t="s">
        <v>441</v>
      </c>
    </row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395</v>
      </c>
      <c r="B1" s="27"/>
      <c r="C1" s="27"/>
      <c r="D1" s="27"/>
    </row>
    <row r="2" spans="1:4" ht="14.25">
      <c r="A2" s="81" t="s">
        <v>396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648</v>
      </c>
    </row>
    <row r="5" ht="13.5" thickBot="1"/>
    <row r="6" spans="1:4" ht="16.5" thickBot="1">
      <c r="A6" s="82" t="s">
        <v>573</v>
      </c>
      <c r="B6" s="83" t="s">
        <v>277</v>
      </c>
      <c r="C6" s="83" t="s">
        <v>347</v>
      </c>
      <c r="D6" s="84" t="s">
        <v>279</v>
      </c>
    </row>
    <row r="7" spans="1:4" ht="16.5" thickBot="1">
      <c r="A7" s="280" t="s">
        <v>537</v>
      </c>
      <c r="B7" s="85" t="s">
        <v>280</v>
      </c>
      <c r="C7" s="86" t="s">
        <v>281</v>
      </c>
      <c r="D7" s="281"/>
    </row>
    <row r="8" spans="1:4" ht="19.5">
      <c r="A8" s="282" t="s">
        <v>538</v>
      </c>
      <c r="B8" s="64" t="s">
        <v>397</v>
      </c>
      <c r="C8" s="58" t="s">
        <v>281</v>
      </c>
      <c r="D8" s="283" t="s">
        <v>649</v>
      </c>
    </row>
    <row r="9" spans="1:4" ht="15.75">
      <c r="A9" s="282" t="s">
        <v>539</v>
      </c>
      <c r="B9" s="64" t="s">
        <v>399</v>
      </c>
      <c r="C9" s="94" t="s">
        <v>281</v>
      </c>
      <c r="D9" s="284" t="s">
        <v>400</v>
      </c>
    </row>
    <row r="10" spans="1:4" ht="15.75">
      <c r="A10" s="282" t="s">
        <v>540</v>
      </c>
      <c r="B10" s="64" t="s">
        <v>811</v>
      </c>
      <c r="C10" s="94" t="s">
        <v>281</v>
      </c>
      <c r="D10" s="284" t="s">
        <v>815</v>
      </c>
    </row>
    <row r="11" spans="1:4" ht="15.75">
      <c r="A11" s="282" t="s">
        <v>289</v>
      </c>
      <c r="B11" s="64" t="s">
        <v>401</v>
      </c>
      <c r="C11" s="74" t="s">
        <v>402</v>
      </c>
      <c r="D11" s="285">
        <v>29.97</v>
      </c>
    </row>
    <row r="12" spans="1:4" ht="15.75">
      <c r="A12" s="282" t="s">
        <v>290</v>
      </c>
      <c r="B12" s="64" t="s">
        <v>403</v>
      </c>
      <c r="C12" s="94" t="s">
        <v>281</v>
      </c>
      <c r="D12" s="284" t="s">
        <v>650</v>
      </c>
    </row>
    <row r="13" spans="1:4" ht="15.75">
      <c r="A13" s="282" t="s">
        <v>292</v>
      </c>
      <c r="B13" s="64" t="s">
        <v>405</v>
      </c>
      <c r="C13" s="94" t="s">
        <v>281</v>
      </c>
      <c r="D13" s="284" t="s">
        <v>406</v>
      </c>
    </row>
    <row r="14" spans="1:4" ht="31.5">
      <c r="A14" s="282" t="s">
        <v>294</v>
      </c>
      <c r="B14" s="88" t="s">
        <v>407</v>
      </c>
      <c r="C14" s="94" t="s">
        <v>281</v>
      </c>
      <c r="D14" s="286" t="s">
        <v>651</v>
      </c>
    </row>
    <row r="15" spans="1:4" ht="15.75">
      <c r="A15" s="282" t="s">
        <v>296</v>
      </c>
      <c r="B15" s="64" t="s">
        <v>408</v>
      </c>
      <c r="C15" s="96" t="s">
        <v>281</v>
      </c>
      <c r="D15" s="287">
        <v>42370</v>
      </c>
    </row>
    <row r="16" spans="1:4" ht="15.75">
      <c r="A16" s="282" t="s">
        <v>298</v>
      </c>
      <c r="B16" s="74" t="s">
        <v>409</v>
      </c>
      <c r="C16" s="97" t="s">
        <v>652</v>
      </c>
      <c r="D16" s="288">
        <v>6.597</v>
      </c>
    </row>
    <row r="17" spans="1:4" ht="25.5">
      <c r="A17" s="289">
        <v>11</v>
      </c>
      <c r="B17" s="88" t="s">
        <v>411</v>
      </c>
      <c r="C17" s="98" t="s">
        <v>281</v>
      </c>
      <c r="D17" s="286" t="s">
        <v>182</v>
      </c>
    </row>
    <row r="18" spans="1:4" ht="15.75">
      <c r="A18" s="290" t="s">
        <v>412</v>
      </c>
      <c r="B18" s="64" t="s">
        <v>413</v>
      </c>
      <c r="C18" s="291" t="s">
        <v>653</v>
      </c>
      <c r="D18" s="292">
        <v>0.03</v>
      </c>
    </row>
    <row r="19" spans="1:4" ht="26.25" thickBot="1">
      <c r="A19" s="293" t="s">
        <v>415</v>
      </c>
      <c r="B19" s="294" t="s">
        <v>416</v>
      </c>
      <c r="C19" s="295" t="s">
        <v>281</v>
      </c>
      <c r="D19" s="296" t="s">
        <v>417</v>
      </c>
    </row>
    <row r="22" ht="13.5" thickBot="1"/>
    <row r="23" spans="1:4" ht="16.5" thickBot="1">
      <c r="A23" s="82" t="s">
        <v>573</v>
      </c>
      <c r="B23" s="83" t="s">
        <v>277</v>
      </c>
      <c r="C23" s="83" t="s">
        <v>347</v>
      </c>
      <c r="D23" s="84" t="s">
        <v>279</v>
      </c>
    </row>
    <row r="24" spans="1:4" ht="16.5" thickBot="1">
      <c r="A24" s="280" t="s">
        <v>537</v>
      </c>
      <c r="B24" s="85" t="s">
        <v>280</v>
      </c>
      <c r="C24" s="86" t="s">
        <v>281</v>
      </c>
      <c r="D24" s="281"/>
    </row>
    <row r="25" spans="1:4" ht="19.5">
      <c r="A25" s="282" t="s">
        <v>538</v>
      </c>
      <c r="B25" s="64" t="s">
        <v>397</v>
      </c>
      <c r="C25" s="58" t="s">
        <v>281</v>
      </c>
      <c r="D25" s="283" t="s">
        <v>816</v>
      </c>
    </row>
    <row r="26" spans="1:4" ht="15.75">
      <c r="A26" s="282" t="s">
        <v>539</v>
      </c>
      <c r="B26" s="64" t="s">
        <v>399</v>
      </c>
      <c r="C26" s="94" t="s">
        <v>281</v>
      </c>
      <c r="D26" s="284" t="s">
        <v>400</v>
      </c>
    </row>
    <row r="27" spans="1:4" ht="15.75">
      <c r="A27" s="282" t="s">
        <v>540</v>
      </c>
      <c r="B27" s="64" t="s">
        <v>811</v>
      </c>
      <c r="C27" s="94" t="s">
        <v>281</v>
      </c>
      <c r="D27" s="284" t="s">
        <v>815</v>
      </c>
    </row>
    <row r="28" spans="1:4" ht="15.75">
      <c r="A28" s="282" t="s">
        <v>289</v>
      </c>
      <c r="B28" s="64" t="s">
        <v>401</v>
      </c>
      <c r="C28" s="74" t="s">
        <v>402</v>
      </c>
      <c r="D28" s="285">
        <v>21.18</v>
      </c>
    </row>
    <row r="29" spans="1:4" ht="15.75">
      <c r="A29" s="282" t="s">
        <v>290</v>
      </c>
      <c r="B29" s="64" t="s">
        <v>403</v>
      </c>
      <c r="C29" s="94" t="s">
        <v>281</v>
      </c>
      <c r="D29" s="284" t="s">
        <v>650</v>
      </c>
    </row>
    <row r="30" spans="1:4" ht="15.75">
      <c r="A30" s="282" t="s">
        <v>292</v>
      </c>
      <c r="B30" s="64" t="s">
        <v>405</v>
      </c>
      <c r="C30" s="94" t="s">
        <v>281</v>
      </c>
      <c r="D30" s="297" t="s">
        <v>406</v>
      </c>
    </row>
    <row r="31" spans="1:4" ht="25.5">
      <c r="A31" s="282" t="s">
        <v>294</v>
      </c>
      <c r="B31" s="88" t="s">
        <v>407</v>
      </c>
      <c r="C31" s="94" t="s">
        <v>281</v>
      </c>
      <c r="D31" s="286" t="s">
        <v>184</v>
      </c>
    </row>
    <row r="32" spans="1:4" ht="15.75">
      <c r="A32" s="282" t="s">
        <v>296</v>
      </c>
      <c r="B32" s="64" t="s">
        <v>408</v>
      </c>
      <c r="C32" s="96" t="s">
        <v>281</v>
      </c>
      <c r="D32" s="287">
        <v>42370</v>
      </c>
    </row>
    <row r="33" spans="1:4" ht="15.75">
      <c r="A33" s="282" t="s">
        <v>298</v>
      </c>
      <c r="B33" s="74" t="s">
        <v>409</v>
      </c>
      <c r="C33" s="97" t="s">
        <v>654</v>
      </c>
      <c r="D33" s="285">
        <v>11.491</v>
      </c>
    </row>
    <row r="34" spans="1:4" ht="26.25" thickBot="1">
      <c r="A34" s="298">
        <v>11</v>
      </c>
      <c r="B34" s="294" t="s">
        <v>655</v>
      </c>
      <c r="C34" s="299" t="s">
        <v>281</v>
      </c>
      <c r="D34" s="296" t="s">
        <v>182</v>
      </c>
    </row>
    <row r="37" ht="13.5" thickBot="1"/>
    <row r="38" spans="1:4" ht="16.5" thickBot="1">
      <c r="A38" s="82" t="s">
        <v>573</v>
      </c>
      <c r="B38" s="83" t="s">
        <v>277</v>
      </c>
      <c r="C38" s="83" t="s">
        <v>347</v>
      </c>
      <c r="D38" s="84" t="s">
        <v>279</v>
      </c>
    </row>
    <row r="39" spans="1:4" ht="15.75">
      <c r="A39" s="280" t="s">
        <v>537</v>
      </c>
      <c r="B39" s="85" t="s">
        <v>280</v>
      </c>
      <c r="C39" s="86" t="s">
        <v>281</v>
      </c>
      <c r="D39" s="300"/>
    </row>
    <row r="40" spans="1:4" ht="18.75">
      <c r="A40" s="282" t="s">
        <v>538</v>
      </c>
      <c r="B40" s="64" t="s">
        <v>397</v>
      </c>
      <c r="C40" s="94" t="s">
        <v>281</v>
      </c>
      <c r="D40" s="301" t="s">
        <v>186</v>
      </c>
    </row>
    <row r="41" spans="1:4" ht="15.75">
      <c r="A41" s="282" t="s">
        <v>539</v>
      </c>
      <c r="B41" s="64" t="s">
        <v>399</v>
      </c>
      <c r="C41" s="94" t="s">
        <v>281</v>
      </c>
      <c r="D41" s="284" t="s">
        <v>400</v>
      </c>
    </row>
    <row r="42" spans="1:4" ht="15.75">
      <c r="A42" s="282" t="s">
        <v>540</v>
      </c>
      <c r="B42" s="64" t="s">
        <v>811</v>
      </c>
      <c r="C42" s="94" t="s">
        <v>281</v>
      </c>
      <c r="D42" s="284" t="s">
        <v>170</v>
      </c>
    </row>
    <row r="43" spans="1:4" ht="15.75">
      <c r="A43" s="282" t="s">
        <v>289</v>
      </c>
      <c r="B43" s="64" t="s">
        <v>401</v>
      </c>
      <c r="C43" s="74" t="s">
        <v>402</v>
      </c>
      <c r="D43" s="285">
        <v>1681.5</v>
      </c>
    </row>
    <row r="44" spans="1:4" ht="15.75">
      <c r="A44" s="282" t="s">
        <v>290</v>
      </c>
      <c r="B44" s="64" t="s">
        <v>403</v>
      </c>
      <c r="C44" s="94" t="s">
        <v>281</v>
      </c>
      <c r="D44" s="284" t="s">
        <v>656</v>
      </c>
    </row>
    <row r="45" spans="1:4" ht="15.75">
      <c r="A45" s="282" t="s">
        <v>292</v>
      </c>
      <c r="B45" s="64" t="s">
        <v>405</v>
      </c>
      <c r="C45" s="94" t="s">
        <v>281</v>
      </c>
      <c r="D45" s="297" t="s">
        <v>420</v>
      </c>
    </row>
    <row r="46" spans="1:4" ht="31.5">
      <c r="A46" s="282" t="s">
        <v>294</v>
      </c>
      <c r="B46" s="88" t="s">
        <v>407</v>
      </c>
      <c r="C46" s="94" t="s">
        <v>281</v>
      </c>
      <c r="D46" s="286" t="s">
        <v>189</v>
      </c>
    </row>
    <row r="47" spans="1:4" ht="15.75">
      <c r="A47" s="282" t="s">
        <v>296</v>
      </c>
      <c r="B47" s="64" t="s">
        <v>408</v>
      </c>
      <c r="C47" s="96" t="s">
        <v>281</v>
      </c>
      <c r="D47" s="287">
        <v>42370</v>
      </c>
    </row>
    <row r="48" spans="1:4" ht="15.75">
      <c r="A48" s="282" t="s">
        <v>298</v>
      </c>
      <c r="B48" s="74" t="s">
        <v>192</v>
      </c>
      <c r="C48" s="103" t="s">
        <v>657</v>
      </c>
      <c r="D48" s="302">
        <v>0.0323</v>
      </c>
    </row>
    <row r="49" spans="1:4" ht="15.75">
      <c r="A49" s="282" t="s">
        <v>422</v>
      </c>
      <c r="B49" s="74" t="s">
        <v>194</v>
      </c>
      <c r="C49" s="103" t="s">
        <v>657</v>
      </c>
      <c r="D49" s="303">
        <v>0.0283</v>
      </c>
    </row>
    <row r="50" spans="1:4" ht="15.75">
      <c r="A50" s="282" t="s">
        <v>423</v>
      </c>
      <c r="B50" s="74" t="s">
        <v>195</v>
      </c>
      <c r="C50" s="103" t="s">
        <v>657</v>
      </c>
      <c r="D50" s="303">
        <v>0.0243</v>
      </c>
    </row>
    <row r="51" spans="1:4" ht="15.75">
      <c r="A51" s="282" t="s">
        <v>424</v>
      </c>
      <c r="B51" s="74" t="s">
        <v>196</v>
      </c>
      <c r="C51" s="103" t="s">
        <v>657</v>
      </c>
      <c r="D51" s="304">
        <v>0.0254</v>
      </c>
    </row>
    <row r="52" spans="1:4" ht="25.5">
      <c r="A52" s="289">
        <v>11</v>
      </c>
      <c r="B52" s="88" t="s">
        <v>418</v>
      </c>
      <c r="C52" s="98" t="s">
        <v>281</v>
      </c>
      <c r="D52" s="305" t="s">
        <v>658</v>
      </c>
    </row>
    <row r="53" ht="15.75">
      <c r="B53" s="306" t="s">
        <v>685</v>
      </c>
    </row>
    <row r="55" ht="13.5" thickBot="1"/>
    <row r="56" spans="1:4" ht="16.5" thickBot="1">
      <c r="A56" s="82" t="s">
        <v>573</v>
      </c>
      <c r="B56" s="83" t="s">
        <v>277</v>
      </c>
      <c r="C56" s="83" t="s">
        <v>347</v>
      </c>
      <c r="D56" s="84" t="s">
        <v>279</v>
      </c>
    </row>
    <row r="57" spans="1:4" ht="15.75">
      <c r="A57" s="280" t="s">
        <v>537</v>
      </c>
      <c r="B57" s="85" t="s">
        <v>280</v>
      </c>
      <c r="C57" s="86" t="s">
        <v>281</v>
      </c>
      <c r="D57" s="300"/>
    </row>
    <row r="58" spans="1:4" ht="18.75">
      <c r="A58" s="282" t="s">
        <v>538</v>
      </c>
      <c r="B58" s="64" t="s">
        <v>397</v>
      </c>
      <c r="C58" s="94" t="s">
        <v>281</v>
      </c>
      <c r="D58" s="301" t="s">
        <v>426</v>
      </c>
    </row>
    <row r="59" spans="1:4" ht="15.75">
      <c r="A59" s="282" t="s">
        <v>539</v>
      </c>
      <c r="B59" s="64" t="s">
        <v>399</v>
      </c>
      <c r="C59" s="94" t="s">
        <v>281</v>
      </c>
      <c r="D59" s="284" t="s">
        <v>400</v>
      </c>
    </row>
    <row r="60" spans="1:4" ht="15.75">
      <c r="A60" s="282" t="s">
        <v>540</v>
      </c>
      <c r="B60" s="64" t="s">
        <v>811</v>
      </c>
      <c r="C60" s="94" t="s">
        <v>281</v>
      </c>
      <c r="D60" s="284" t="s">
        <v>170</v>
      </c>
    </row>
    <row r="61" spans="1:4" ht="15.75">
      <c r="A61" s="282" t="s">
        <v>289</v>
      </c>
      <c r="B61" s="64" t="s">
        <v>401</v>
      </c>
      <c r="C61" s="74" t="s">
        <v>402</v>
      </c>
      <c r="D61" s="285">
        <v>1681.5</v>
      </c>
    </row>
    <row r="62" spans="1:4" ht="15.75">
      <c r="A62" s="282" t="s">
        <v>290</v>
      </c>
      <c r="B62" s="64" t="s">
        <v>403</v>
      </c>
      <c r="C62" s="94" t="s">
        <v>281</v>
      </c>
      <c r="D62" s="284" t="s">
        <v>656</v>
      </c>
    </row>
    <row r="63" spans="1:4" ht="15.75">
      <c r="A63" s="282" t="s">
        <v>292</v>
      </c>
      <c r="B63" s="64" t="s">
        <v>405</v>
      </c>
      <c r="C63" s="94" t="s">
        <v>281</v>
      </c>
      <c r="D63" s="297" t="s">
        <v>420</v>
      </c>
    </row>
    <row r="64" spans="1:4" ht="25.5">
      <c r="A64" s="282" t="s">
        <v>294</v>
      </c>
      <c r="B64" s="88" t="s">
        <v>407</v>
      </c>
      <c r="C64" s="94" t="s">
        <v>281</v>
      </c>
      <c r="D64" s="286" t="s">
        <v>191</v>
      </c>
    </row>
    <row r="65" spans="1:4" ht="15.75">
      <c r="A65" s="282" t="s">
        <v>296</v>
      </c>
      <c r="B65" s="64" t="s">
        <v>408</v>
      </c>
      <c r="C65" s="96" t="s">
        <v>281</v>
      </c>
      <c r="D65" s="287">
        <v>42370</v>
      </c>
    </row>
    <row r="66" spans="1:4" ht="15.75">
      <c r="A66" s="282" t="s">
        <v>298</v>
      </c>
      <c r="B66" s="74" t="s">
        <v>427</v>
      </c>
      <c r="C66" s="107" t="s">
        <v>652</v>
      </c>
      <c r="D66" s="302">
        <v>4.894</v>
      </c>
    </row>
    <row r="67" spans="1:4" ht="26.25" thickBot="1">
      <c r="A67" s="298">
        <v>11</v>
      </c>
      <c r="B67" s="294" t="s">
        <v>655</v>
      </c>
      <c r="C67" s="299" t="s">
        <v>281</v>
      </c>
      <c r="D67" s="296" t="s">
        <v>182</v>
      </c>
    </row>
    <row r="70" ht="13.5" thickBot="1"/>
    <row r="71" spans="1:4" ht="16.5" thickBot="1">
      <c r="A71" s="82" t="s">
        <v>573</v>
      </c>
      <c r="B71" s="83" t="s">
        <v>277</v>
      </c>
      <c r="C71" s="83" t="s">
        <v>347</v>
      </c>
      <c r="D71" s="84" t="s">
        <v>279</v>
      </c>
    </row>
    <row r="72" spans="1:4" ht="15.75">
      <c r="A72" s="307" t="s">
        <v>537</v>
      </c>
      <c r="B72" s="308" t="s">
        <v>280</v>
      </c>
      <c r="C72" s="309" t="s">
        <v>281</v>
      </c>
      <c r="D72" s="310"/>
    </row>
    <row r="73" spans="1:4" ht="18.75">
      <c r="A73" s="282" t="s">
        <v>538</v>
      </c>
      <c r="B73" s="64" t="s">
        <v>397</v>
      </c>
      <c r="C73" s="94" t="s">
        <v>281</v>
      </c>
      <c r="D73" s="301" t="s">
        <v>205</v>
      </c>
    </row>
    <row r="74" spans="1:4" ht="15.75">
      <c r="A74" s="282" t="s">
        <v>539</v>
      </c>
      <c r="B74" s="64" t="s">
        <v>399</v>
      </c>
      <c r="C74" s="94" t="s">
        <v>281</v>
      </c>
      <c r="D74" s="311" t="s">
        <v>659</v>
      </c>
    </row>
    <row r="75" spans="1:4" ht="15.75">
      <c r="A75" s="282" t="s">
        <v>540</v>
      </c>
      <c r="B75" s="64" t="s">
        <v>811</v>
      </c>
      <c r="C75" s="94" t="s">
        <v>281</v>
      </c>
      <c r="D75" s="284" t="s">
        <v>660</v>
      </c>
    </row>
    <row r="76" spans="1:4" ht="25.5">
      <c r="A76" s="282" t="s">
        <v>289</v>
      </c>
      <c r="B76" s="88" t="s">
        <v>430</v>
      </c>
      <c r="C76" s="74" t="s">
        <v>402</v>
      </c>
      <c r="D76" s="285">
        <v>3.06</v>
      </c>
    </row>
    <row r="77" spans="1:4" ht="15.75">
      <c r="A77" s="282" t="s">
        <v>431</v>
      </c>
      <c r="B77" s="88" t="s">
        <v>432</v>
      </c>
      <c r="C77" s="74" t="s">
        <v>402</v>
      </c>
      <c r="D77" s="285">
        <v>3.83</v>
      </c>
    </row>
    <row r="78" spans="1:4" ht="15.75">
      <c r="A78" s="282" t="s">
        <v>290</v>
      </c>
      <c r="B78" s="64" t="s">
        <v>403</v>
      </c>
      <c r="C78" s="94" t="s">
        <v>281</v>
      </c>
      <c r="D78" s="284" t="s">
        <v>661</v>
      </c>
    </row>
    <row r="79" spans="1:4" ht="15.75">
      <c r="A79" s="282" t="s">
        <v>292</v>
      </c>
      <c r="B79" s="64" t="s">
        <v>405</v>
      </c>
      <c r="C79" s="94" t="s">
        <v>281</v>
      </c>
      <c r="D79" s="297" t="s">
        <v>662</v>
      </c>
    </row>
    <row r="80" spans="1:4" ht="25.5">
      <c r="A80" s="282" t="s">
        <v>294</v>
      </c>
      <c r="B80" s="88" t="s">
        <v>407</v>
      </c>
      <c r="C80" s="94" t="s">
        <v>281</v>
      </c>
      <c r="D80" s="286" t="s">
        <v>435</v>
      </c>
    </row>
    <row r="81" spans="1:4" ht="15.75">
      <c r="A81" s="282" t="s">
        <v>296</v>
      </c>
      <c r="B81" s="64" t="s">
        <v>408</v>
      </c>
      <c r="C81" s="96" t="s">
        <v>281</v>
      </c>
      <c r="D81" s="287">
        <v>42370</v>
      </c>
    </row>
    <row r="82" spans="1:4" ht="27.75" customHeight="1">
      <c r="A82" s="289">
        <v>10</v>
      </c>
      <c r="B82" s="64" t="s">
        <v>409</v>
      </c>
      <c r="C82" s="58" t="s">
        <v>663</v>
      </c>
      <c r="D82" s="312" t="s">
        <v>664</v>
      </c>
    </row>
    <row r="83" spans="1:4" ht="31.5">
      <c r="A83" s="313">
        <v>11</v>
      </c>
      <c r="B83" s="88" t="s">
        <v>436</v>
      </c>
      <c r="C83" s="57" t="s">
        <v>665</v>
      </c>
      <c r="D83" s="304">
        <v>2.5</v>
      </c>
    </row>
    <row r="84" spans="1:4" ht="32.25" customHeight="1">
      <c r="A84" s="313" t="s">
        <v>666</v>
      </c>
      <c r="B84" s="88" t="s">
        <v>667</v>
      </c>
      <c r="C84" s="57" t="s">
        <v>665</v>
      </c>
      <c r="D84" s="304">
        <v>4.5</v>
      </c>
    </row>
    <row r="85" spans="1:4" ht="28.5" customHeight="1">
      <c r="A85" s="289">
        <v>12</v>
      </c>
      <c r="B85" s="88" t="s">
        <v>418</v>
      </c>
      <c r="C85" s="58"/>
      <c r="D85" s="286" t="s">
        <v>441</v>
      </c>
    </row>
    <row r="86" spans="1:4" s="110" customFormat="1" ht="26.25" thickBot="1">
      <c r="A86" s="298" t="s">
        <v>668</v>
      </c>
      <c r="B86" s="294" t="s">
        <v>418</v>
      </c>
      <c r="C86" s="314"/>
      <c r="D86" s="296" t="s">
        <v>669</v>
      </c>
    </row>
    <row r="87" s="110" customFormat="1" ht="12.75"/>
    <row r="88" s="110" customFormat="1" ht="38.25">
      <c r="B88" s="315" t="s">
        <v>670</v>
      </c>
    </row>
    <row r="89" s="110" customFormat="1" ht="12.75"/>
    <row r="90" s="110" customFormat="1" ht="13.5" thickBot="1"/>
    <row r="91" spans="1:4" ht="16.5" thickBot="1">
      <c r="A91" s="82" t="s">
        <v>573</v>
      </c>
      <c r="B91" s="83" t="s">
        <v>277</v>
      </c>
      <c r="C91" s="83" t="s">
        <v>347</v>
      </c>
      <c r="D91" s="84" t="s">
        <v>279</v>
      </c>
    </row>
    <row r="92" spans="1:4" ht="16.5" thickBot="1">
      <c r="A92" s="280" t="s">
        <v>537</v>
      </c>
      <c r="B92" s="85" t="s">
        <v>280</v>
      </c>
      <c r="C92" s="86" t="s">
        <v>281</v>
      </c>
      <c r="D92" s="281"/>
    </row>
    <row r="93" spans="1:4" ht="19.5">
      <c r="A93" s="282" t="s">
        <v>538</v>
      </c>
      <c r="B93" s="64" t="s">
        <v>397</v>
      </c>
      <c r="C93" s="58" t="s">
        <v>281</v>
      </c>
      <c r="D93" s="283" t="s">
        <v>671</v>
      </c>
    </row>
    <row r="94" spans="1:4" ht="15.75">
      <c r="A94" s="282" t="s">
        <v>539</v>
      </c>
      <c r="B94" s="64" t="s">
        <v>399</v>
      </c>
      <c r="C94" s="94" t="s">
        <v>281</v>
      </c>
      <c r="D94" s="284" t="s">
        <v>672</v>
      </c>
    </row>
    <row r="95" spans="1:4" ht="15.75">
      <c r="A95" s="282" t="s">
        <v>540</v>
      </c>
      <c r="B95" s="64" t="s">
        <v>811</v>
      </c>
      <c r="C95" s="94" t="s">
        <v>281</v>
      </c>
      <c r="D95" s="284" t="s">
        <v>673</v>
      </c>
    </row>
    <row r="96" spans="1:4" ht="15.75">
      <c r="A96" s="282" t="s">
        <v>289</v>
      </c>
      <c r="B96" s="64" t="s">
        <v>401</v>
      </c>
      <c r="C96" s="74" t="s">
        <v>402</v>
      </c>
      <c r="D96" s="285">
        <v>5118</v>
      </c>
    </row>
    <row r="97" spans="1:4" ht="15.75">
      <c r="A97" s="282" t="s">
        <v>290</v>
      </c>
      <c r="B97" s="64" t="s">
        <v>403</v>
      </c>
      <c r="C97" s="94" t="s">
        <v>281</v>
      </c>
      <c r="D97" s="284" t="s">
        <v>674</v>
      </c>
    </row>
    <row r="98" spans="1:4" ht="15.75">
      <c r="A98" s="282" t="s">
        <v>292</v>
      </c>
      <c r="B98" s="64" t="s">
        <v>405</v>
      </c>
      <c r="C98" s="94" t="s">
        <v>281</v>
      </c>
      <c r="D98" s="297"/>
    </row>
    <row r="99" spans="1:4" ht="25.5">
      <c r="A99" s="282" t="s">
        <v>294</v>
      </c>
      <c r="B99" s="88" t="s">
        <v>407</v>
      </c>
      <c r="C99" s="94" t="s">
        <v>281</v>
      </c>
      <c r="D99" s="286" t="s">
        <v>675</v>
      </c>
    </row>
    <row r="100" spans="1:4" ht="15.75">
      <c r="A100" s="282" t="s">
        <v>296</v>
      </c>
      <c r="B100" s="64" t="s">
        <v>408</v>
      </c>
      <c r="C100" s="96" t="s">
        <v>281</v>
      </c>
      <c r="D100" s="287">
        <v>42370</v>
      </c>
    </row>
    <row r="101" spans="1:4" ht="15.75">
      <c r="A101" s="282" t="s">
        <v>298</v>
      </c>
      <c r="B101" s="74" t="s">
        <v>409</v>
      </c>
      <c r="C101" s="97" t="s">
        <v>654</v>
      </c>
      <c r="D101" s="285">
        <v>13</v>
      </c>
    </row>
    <row r="102" spans="1:4" ht="26.25" thickBot="1">
      <c r="A102" s="298">
        <v>11</v>
      </c>
      <c r="B102" s="294" t="s">
        <v>655</v>
      </c>
      <c r="C102" s="299" t="s">
        <v>281</v>
      </c>
      <c r="D102" s="296" t="s">
        <v>676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395</v>
      </c>
      <c r="B1" s="27"/>
      <c r="C1" s="27"/>
      <c r="D1" s="27"/>
    </row>
    <row r="2" spans="1:4" ht="14.25">
      <c r="A2" s="81" t="s">
        <v>396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677</v>
      </c>
    </row>
    <row r="5" ht="13.5" thickBot="1"/>
    <row r="6" spans="1:4" ht="16.5" thickBot="1">
      <c r="A6" s="82" t="s">
        <v>573</v>
      </c>
      <c r="B6" s="83" t="s">
        <v>277</v>
      </c>
      <c r="C6" s="83" t="s">
        <v>347</v>
      </c>
      <c r="D6" s="84" t="s">
        <v>279</v>
      </c>
    </row>
    <row r="7" spans="1:4" ht="16.5" thickBot="1">
      <c r="A7" s="280" t="s">
        <v>537</v>
      </c>
      <c r="B7" s="85" t="s">
        <v>280</v>
      </c>
      <c r="C7" s="86" t="s">
        <v>281</v>
      </c>
      <c r="D7" s="281"/>
    </row>
    <row r="8" spans="1:4" ht="19.5">
      <c r="A8" s="282" t="s">
        <v>538</v>
      </c>
      <c r="B8" s="64" t="s">
        <v>397</v>
      </c>
      <c r="C8" s="58" t="s">
        <v>281</v>
      </c>
      <c r="D8" s="283" t="s">
        <v>649</v>
      </c>
    </row>
    <row r="9" spans="1:4" ht="15.75">
      <c r="A9" s="282" t="s">
        <v>539</v>
      </c>
      <c r="B9" s="64" t="s">
        <v>399</v>
      </c>
      <c r="C9" s="94" t="s">
        <v>281</v>
      </c>
      <c r="D9" s="284" t="s">
        <v>400</v>
      </c>
    </row>
    <row r="10" spans="1:4" ht="15.75">
      <c r="A10" s="282" t="s">
        <v>540</v>
      </c>
      <c r="B10" s="64" t="s">
        <v>811</v>
      </c>
      <c r="C10" s="94" t="s">
        <v>281</v>
      </c>
      <c r="D10" s="284" t="s">
        <v>815</v>
      </c>
    </row>
    <row r="11" spans="1:4" ht="15.75">
      <c r="A11" s="282" t="s">
        <v>289</v>
      </c>
      <c r="B11" s="64" t="s">
        <v>401</v>
      </c>
      <c r="C11" s="74" t="s">
        <v>402</v>
      </c>
      <c r="D11" s="316">
        <v>31.59</v>
      </c>
    </row>
    <row r="12" spans="1:4" ht="15.75">
      <c r="A12" s="282" t="s">
        <v>290</v>
      </c>
      <c r="B12" s="64" t="s">
        <v>403</v>
      </c>
      <c r="C12" s="94" t="s">
        <v>281</v>
      </c>
      <c r="D12" s="284" t="s">
        <v>650</v>
      </c>
    </row>
    <row r="13" spans="1:4" ht="15.75">
      <c r="A13" s="282" t="s">
        <v>292</v>
      </c>
      <c r="B13" s="64" t="s">
        <v>405</v>
      </c>
      <c r="C13" s="94" t="s">
        <v>281</v>
      </c>
      <c r="D13" s="284" t="s">
        <v>406</v>
      </c>
    </row>
    <row r="14" spans="1:4" ht="31.5">
      <c r="A14" s="282" t="s">
        <v>294</v>
      </c>
      <c r="B14" s="88" t="s">
        <v>407</v>
      </c>
      <c r="C14" s="94" t="s">
        <v>281</v>
      </c>
      <c r="D14" s="286" t="s">
        <v>651</v>
      </c>
    </row>
    <row r="15" spans="1:4" ht="15.75">
      <c r="A15" s="282" t="s">
        <v>296</v>
      </c>
      <c r="B15" s="64" t="s">
        <v>408</v>
      </c>
      <c r="C15" s="96" t="s">
        <v>281</v>
      </c>
      <c r="D15" s="287">
        <v>42552</v>
      </c>
    </row>
    <row r="16" spans="1:4" ht="15.75">
      <c r="A16" s="282" t="s">
        <v>298</v>
      </c>
      <c r="B16" s="74" t="s">
        <v>409</v>
      </c>
      <c r="C16" s="97" t="s">
        <v>652</v>
      </c>
      <c r="D16" s="288">
        <v>6.597</v>
      </c>
    </row>
    <row r="17" spans="1:4" ht="25.5">
      <c r="A17" s="289">
        <v>11</v>
      </c>
      <c r="B17" s="88" t="s">
        <v>411</v>
      </c>
      <c r="C17" s="98" t="s">
        <v>281</v>
      </c>
      <c r="D17" s="286" t="s">
        <v>182</v>
      </c>
    </row>
    <row r="18" spans="1:4" ht="15.75">
      <c r="A18" s="290" t="s">
        <v>412</v>
      </c>
      <c r="B18" s="64" t="s">
        <v>413</v>
      </c>
      <c r="C18" s="291" t="s">
        <v>653</v>
      </c>
      <c r="D18" s="292">
        <v>0.03</v>
      </c>
    </row>
    <row r="19" spans="1:4" ht="26.25" thickBot="1">
      <c r="A19" s="293" t="s">
        <v>415</v>
      </c>
      <c r="B19" s="294" t="s">
        <v>416</v>
      </c>
      <c r="C19" s="295" t="s">
        <v>281</v>
      </c>
      <c r="D19" s="296" t="s">
        <v>417</v>
      </c>
    </row>
    <row r="22" ht="13.5" thickBot="1"/>
    <row r="23" spans="1:4" ht="16.5" thickBot="1">
      <c r="A23" s="82" t="s">
        <v>573</v>
      </c>
      <c r="B23" s="83" t="s">
        <v>277</v>
      </c>
      <c r="C23" s="83" t="s">
        <v>347</v>
      </c>
      <c r="D23" s="84" t="s">
        <v>279</v>
      </c>
    </row>
    <row r="24" spans="1:4" ht="16.5" thickBot="1">
      <c r="A24" s="280" t="s">
        <v>537</v>
      </c>
      <c r="B24" s="85" t="s">
        <v>280</v>
      </c>
      <c r="C24" s="86" t="s">
        <v>281</v>
      </c>
      <c r="D24" s="281"/>
    </row>
    <row r="25" spans="1:4" ht="19.5">
      <c r="A25" s="282" t="s">
        <v>538</v>
      </c>
      <c r="B25" s="64" t="s">
        <v>397</v>
      </c>
      <c r="C25" s="58" t="s">
        <v>281</v>
      </c>
      <c r="D25" s="283" t="s">
        <v>816</v>
      </c>
    </row>
    <row r="26" spans="1:4" ht="15.75">
      <c r="A26" s="282" t="s">
        <v>539</v>
      </c>
      <c r="B26" s="64" t="s">
        <v>399</v>
      </c>
      <c r="C26" s="94" t="s">
        <v>281</v>
      </c>
      <c r="D26" s="284" t="s">
        <v>400</v>
      </c>
    </row>
    <row r="27" spans="1:4" ht="15.75">
      <c r="A27" s="282" t="s">
        <v>540</v>
      </c>
      <c r="B27" s="64" t="s">
        <v>811</v>
      </c>
      <c r="C27" s="94" t="s">
        <v>281</v>
      </c>
      <c r="D27" s="284" t="s">
        <v>815</v>
      </c>
    </row>
    <row r="28" spans="1:4" ht="15.75">
      <c r="A28" s="282" t="s">
        <v>289</v>
      </c>
      <c r="B28" s="64" t="s">
        <v>401</v>
      </c>
      <c r="C28" s="74" t="s">
        <v>402</v>
      </c>
      <c r="D28" s="316">
        <v>22.81</v>
      </c>
    </row>
    <row r="29" spans="1:4" ht="15.75">
      <c r="A29" s="282" t="s">
        <v>290</v>
      </c>
      <c r="B29" s="64" t="s">
        <v>403</v>
      </c>
      <c r="C29" s="94" t="s">
        <v>281</v>
      </c>
      <c r="D29" s="284" t="s">
        <v>650</v>
      </c>
    </row>
    <row r="30" spans="1:4" ht="15.75">
      <c r="A30" s="282" t="s">
        <v>292</v>
      </c>
      <c r="B30" s="64" t="s">
        <v>405</v>
      </c>
      <c r="C30" s="94" t="s">
        <v>281</v>
      </c>
      <c r="D30" s="297" t="s">
        <v>406</v>
      </c>
    </row>
    <row r="31" spans="1:4" ht="25.5">
      <c r="A31" s="282" t="s">
        <v>294</v>
      </c>
      <c r="B31" s="88" t="s">
        <v>407</v>
      </c>
      <c r="C31" s="94" t="s">
        <v>281</v>
      </c>
      <c r="D31" s="286" t="s">
        <v>184</v>
      </c>
    </row>
    <row r="32" spans="1:4" ht="15.75">
      <c r="A32" s="282" t="s">
        <v>296</v>
      </c>
      <c r="B32" s="64" t="s">
        <v>408</v>
      </c>
      <c r="C32" s="96" t="s">
        <v>281</v>
      </c>
      <c r="D32" s="287">
        <v>42552</v>
      </c>
    </row>
    <row r="33" spans="1:4" ht="15.75">
      <c r="A33" s="282" t="s">
        <v>298</v>
      </c>
      <c r="B33" s="74" t="s">
        <v>409</v>
      </c>
      <c r="C33" s="97" t="s">
        <v>654</v>
      </c>
      <c r="D33" s="285">
        <v>8.208</v>
      </c>
    </row>
    <row r="34" spans="1:4" ht="26.25" thickBot="1">
      <c r="A34" s="298">
        <v>11</v>
      </c>
      <c r="B34" s="294" t="s">
        <v>655</v>
      </c>
      <c r="C34" s="299" t="s">
        <v>281</v>
      </c>
      <c r="D34" s="296" t="s">
        <v>182</v>
      </c>
    </row>
    <row r="37" ht="13.5" thickBot="1"/>
    <row r="38" spans="1:4" ht="16.5" thickBot="1">
      <c r="A38" s="82" t="s">
        <v>573</v>
      </c>
      <c r="B38" s="83" t="s">
        <v>277</v>
      </c>
      <c r="C38" s="83" t="s">
        <v>347</v>
      </c>
      <c r="D38" s="84" t="s">
        <v>279</v>
      </c>
    </row>
    <row r="39" spans="1:4" ht="15.75">
      <c r="A39" s="280" t="s">
        <v>537</v>
      </c>
      <c r="B39" s="85" t="s">
        <v>280</v>
      </c>
      <c r="C39" s="86" t="s">
        <v>281</v>
      </c>
      <c r="D39" s="300"/>
    </row>
    <row r="40" spans="1:4" ht="18.75">
      <c r="A40" s="282" t="s">
        <v>538</v>
      </c>
      <c r="B40" s="64" t="s">
        <v>397</v>
      </c>
      <c r="C40" s="94" t="s">
        <v>281</v>
      </c>
      <c r="D40" s="301" t="s">
        <v>186</v>
      </c>
    </row>
    <row r="41" spans="1:4" ht="15.75">
      <c r="A41" s="282" t="s">
        <v>539</v>
      </c>
      <c r="B41" s="64" t="s">
        <v>399</v>
      </c>
      <c r="C41" s="94" t="s">
        <v>281</v>
      </c>
      <c r="D41" s="284" t="s">
        <v>400</v>
      </c>
    </row>
    <row r="42" spans="1:4" ht="15.75">
      <c r="A42" s="282" t="s">
        <v>540</v>
      </c>
      <c r="B42" s="64" t="s">
        <v>811</v>
      </c>
      <c r="C42" s="94" t="s">
        <v>281</v>
      </c>
      <c r="D42" s="284" t="s">
        <v>170</v>
      </c>
    </row>
    <row r="43" spans="1:4" ht="15.75">
      <c r="A43" s="282" t="s">
        <v>289</v>
      </c>
      <c r="B43" s="64" t="s">
        <v>401</v>
      </c>
      <c r="C43" s="74" t="s">
        <v>402</v>
      </c>
      <c r="D43" s="316">
        <v>1720.44</v>
      </c>
    </row>
    <row r="44" spans="1:4" ht="15.75">
      <c r="A44" s="282" t="s">
        <v>290</v>
      </c>
      <c r="B44" s="64" t="s">
        <v>403</v>
      </c>
      <c r="C44" s="94" t="s">
        <v>281</v>
      </c>
      <c r="D44" s="284" t="s">
        <v>656</v>
      </c>
    </row>
    <row r="45" spans="1:4" ht="15.75">
      <c r="A45" s="282" t="s">
        <v>292</v>
      </c>
      <c r="B45" s="64" t="s">
        <v>405</v>
      </c>
      <c r="C45" s="94" t="s">
        <v>281</v>
      </c>
      <c r="D45" s="297" t="s">
        <v>420</v>
      </c>
    </row>
    <row r="46" spans="1:4" ht="31.5">
      <c r="A46" s="282" t="s">
        <v>294</v>
      </c>
      <c r="B46" s="88" t="s">
        <v>407</v>
      </c>
      <c r="C46" s="94" t="s">
        <v>281</v>
      </c>
      <c r="D46" s="286" t="s">
        <v>189</v>
      </c>
    </row>
    <row r="47" spans="1:4" ht="15.75">
      <c r="A47" s="282" t="s">
        <v>296</v>
      </c>
      <c r="B47" s="64" t="s">
        <v>408</v>
      </c>
      <c r="C47" s="96" t="s">
        <v>281</v>
      </c>
      <c r="D47" s="287">
        <v>42552</v>
      </c>
    </row>
    <row r="48" spans="1:4" ht="15.75">
      <c r="A48" s="282" t="s">
        <v>298</v>
      </c>
      <c r="B48" s="74" t="s">
        <v>192</v>
      </c>
      <c r="C48" s="103" t="s">
        <v>657</v>
      </c>
      <c r="D48" s="302">
        <v>0.0323</v>
      </c>
    </row>
    <row r="49" spans="1:4" ht="15.75">
      <c r="A49" s="282" t="s">
        <v>422</v>
      </c>
      <c r="B49" s="74" t="s">
        <v>194</v>
      </c>
      <c r="C49" s="103" t="s">
        <v>657</v>
      </c>
      <c r="D49" s="303">
        <v>0.0283</v>
      </c>
    </row>
    <row r="50" spans="1:4" ht="15.75">
      <c r="A50" s="282" t="s">
        <v>423</v>
      </c>
      <c r="B50" s="74" t="s">
        <v>195</v>
      </c>
      <c r="C50" s="103" t="s">
        <v>657</v>
      </c>
      <c r="D50" s="303">
        <v>0.0243</v>
      </c>
    </row>
    <row r="51" spans="1:4" ht="15.75">
      <c r="A51" s="282" t="s">
        <v>424</v>
      </c>
      <c r="B51" s="74" t="s">
        <v>196</v>
      </c>
      <c r="C51" s="103" t="s">
        <v>657</v>
      </c>
      <c r="D51" s="304">
        <v>0.0254</v>
      </c>
    </row>
    <row r="52" spans="1:4" ht="25.5">
      <c r="A52" s="289">
        <v>11</v>
      </c>
      <c r="B52" s="88" t="s">
        <v>418</v>
      </c>
      <c r="C52" s="98" t="s">
        <v>281</v>
      </c>
      <c r="D52" s="305" t="s">
        <v>658</v>
      </c>
    </row>
    <row r="53" ht="15.75">
      <c r="B53" s="306" t="s">
        <v>685</v>
      </c>
    </row>
    <row r="55" ht="13.5" thickBot="1"/>
    <row r="56" spans="1:4" ht="16.5" thickBot="1">
      <c r="A56" s="82" t="s">
        <v>573</v>
      </c>
      <c r="B56" s="83" t="s">
        <v>277</v>
      </c>
      <c r="C56" s="83" t="s">
        <v>347</v>
      </c>
      <c r="D56" s="84" t="s">
        <v>279</v>
      </c>
    </row>
    <row r="57" spans="1:4" ht="15.75">
      <c r="A57" s="280" t="s">
        <v>537</v>
      </c>
      <c r="B57" s="85" t="s">
        <v>280</v>
      </c>
      <c r="C57" s="86" t="s">
        <v>281</v>
      </c>
      <c r="D57" s="300"/>
    </row>
    <row r="58" spans="1:4" ht="18.75">
      <c r="A58" s="282" t="s">
        <v>538</v>
      </c>
      <c r="B58" s="64" t="s">
        <v>397</v>
      </c>
      <c r="C58" s="94" t="s">
        <v>281</v>
      </c>
      <c r="D58" s="301" t="s">
        <v>426</v>
      </c>
    </row>
    <row r="59" spans="1:4" ht="15.75">
      <c r="A59" s="282" t="s">
        <v>539</v>
      </c>
      <c r="B59" s="64" t="s">
        <v>399</v>
      </c>
      <c r="C59" s="94" t="s">
        <v>281</v>
      </c>
      <c r="D59" s="284" t="s">
        <v>400</v>
      </c>
    </row>
    <row r="60" spans="1:4" ht="15.75">
      <c r="A60" s="282" t="s">
        <v>540</v>
      </c>
      <c r="B60" s="64" t="s">
        <v>811</v>
      </c>
      <c r="C60" s="94" t="s">
        <v>281</v>
      </c>
      <c r="D60" s="284" t="s">
        <v>170</v>
      </c>
    </row>
    <row r="61" spans="1:4" ht="15.75">
      <c r="A61" s="282" t="s">
        <v>289</v>
      </c>
      <c r="B61" s="64" t="s">
        <v>401</v>
      </c>
      <c r="C61" s="74" t="s">
        <v>678</v>
      </c>
      <c r="D61" s="316">
        <v>1720.44</v>
      </c>
    </row>
    <row r="62" spans="1:4" ht="15.75">
      <c r="A62" s="282" t="s">
        <v>290</v>
      </c>
      <c r="B62" s="64" t="s">
        <v>403</v>
      </c>
      <c r="C62" s="94" t="s">
        <v>281</v>
      </c>
      <c r="D62" s="284" t="s">
        <v>656</v>
      </c>
    </row>
    <row r="63" spans="1:4" ht="15.75">
      <c r="A63" s="282" t="s">
        <v>292</v>
      </c>
      <c r="B63" s="64" t="s">
        <v>405</v>
      </c>
      <c r="C63" s="94" t="s">
        <v>281</v>
      </c>
      <c r="D63" s="297" t="s">
        <v>420</v>
      </c>
    </row>
    <row r="64" spans="1:4" ht="25.5">
      <c r="A64" s="282" t="s">
        <v>294</v>
      </c>
      <c r="B64" s="88" t="s">
        <v>407</v>
      </c>
      <c r="C64" s="94" t="s">
        <v>281</v>
      </c>
      <c r="D64" s="286" t="s">
        <v>191</v>
      </c>
    </row>
    <row r="65" spans="1:4" ht="15.75">
      <c r="A65" s="282" t="s">
        <v>296</v>
      </c>
      <c r="B65" s="64" t="s">
        <v>408</v>
      </c>
      <c r="C65" s="96" t="s">
        <v>281</v>
      </c>
      <c r="D65" s="287">
        <v>42552</v>
      </c>
    </row>
    <row r="66" spans="1:4" ht="15.75">
      <c r="A66" s="282" t="s">
        <v>298</v>
      </c>
      <c r="B66" s="74" t="s">
        <v>427</v>
      </c>
      <c r="C66" s="107" t="s">
        <v>652</v>
      </c>
      <c r="D66" s="302">
        <v>3.496</v>
      </c>
    </row>
    <row r="67" spans="1:4" ht="26.25" thickBot="1">
      <c r="A67" s="298">
        <v>11</v>
      </c>
      <c r="B67" s="294" t="s">
        <v>655</v>
      </c>
      <c r="C67" s="299" t="s">
        <v>281</v>
      </c>
      <c r="D67" s="296" t="s">
        <v>182</v>
      </c>
    </row>
    <row r="70" ht="13.5" thickBot="1"/>
    <row r="71" spans="1:4" ht="16.5" thickBot="1">
      <c r="A71" s="82" t="s">
        <v>573</v>
      </c>
      <c r="B71" s="83" t="s">
        <v>277</v>
      </c>
      <c r="C71" s="83" t="s">
        <v>347</v>
      </c>
      <c r="D71" s="84" t="s">
        <v>279</v>
      </c>
    </row>
    <row r="72" spans="1:4" ht="15.75">
      <c r="A72" s="307" t="s">
        <v>537</v>
      </c>
      <c r="B72" s="308" t="s">
        <v>280</v>
      </c>
      <c r="C72" s="309" t="s">
        <v>281</v>
      </c>
      <c r="D72" s="310"/>
    </row>
    <row r="73" spans="1:4" ht="18.75">
      <c r="A73" s="282" t="s">
        <v>538</v>
      </c>
      <c r="B73" s="64" t="s">
        <v>397</v>
      </c>
      <c r="C73" s="94" t="s">
        <v>281</v>
      </c>
      <c r="D73" s="301" t="s">
        <v>205</v>
      </c>
    </row>
    <row r="74" spans="1:4" ht="15.75">
      <c r="A74" s="282" t="s">
        <v>539</v>
      </c>
      <c r="B74" s="64" t="s">
        <v>399</v>
      </c>
      <c r="C74" s="94" t="s">
        <v>281</v>
      </c>
      <c r="D74" s="311" t="s">
        <v>659</v>
      </c>
    </row>
    <row r="75" spans="1:4" ht="15.75">
      <c r="A75" s="282" t="s">
        <v>540</v>
      </c>
      <c r="B75" s="64" t="s">
        <v>811</v>
      </c>
      <c r="C75" s="94" t="s">
        <v>281</v>
      </c>
      <c r="D75" s="284" t="s">
        <v>660</v>
      </c>
    </row>
    <row r="76" spans="1:4" ht="25.5">
      <c r="A76" s="282" t="s">
        <v>289</v>
      </c>
      <c r="B76" s="88" t="s">
        <v>430</v>
      </c>
      <c r="C76" s="74" t="s">
        <v>402</v>
      </c>
      <c r="D76" s="316">
        <v>3.23</v>
      </c>
    </row>
    <row r="77" spans="1:4" ht="15.75">
      <c r="A77" s="282" t="s">
        <v>431</v>
      </c>
      <c r="B77" s="88" t="s">
        <v>432</v>
      </c>
      <c r="C77" s="74" t="s">
        <v>402</v>
      </c>
      <c r="D77" s="316">
        <v>4.05</v>
      </c>
    </row>
    <row r="78" spans="1:4" ht="15.75">
      <c r="A78" s="282" t="s">
        <v>290</v>
      </c>
      <c r="B78" s="64" t="s">
        <v>403</v>
      </c>
      <c r="C78" s="94" t="s">
        <v>281</v>
      </c>
      <c r="D78" s="284" t="s">
        <v>661</v>
      </c>
    </row>
    <row r="79" spans="1:4" ht="15.75">
      <c r="A79" s="282" t="s">
        <v>292</v>
      </c>
      <c r="B79" s="64" t="s">
        <v>405</v>
      </c>
      <c r="C79" s="94" t="s">
        <v>281</v>
      </c>
      <c r="D79" s="297" t="s">
        <v>662</v>
      </c>
    </row>
    <row r="80" spans="1:4" ht="25.5">
      <c r="A80" s="282" t="s">
        <v>294</v>
      </c>
      <c r="B80" s="88" t="s">
        <v>407</v>
      </c>
      <c r="C80" s="94" t="s">
        <v>281</v>
      </c>
      <c r="D80" s="286" t="s">
        <v>435</v>
      </c>
    </row>
    <row r="81" spans="1:4" ht="15.75">
      <c r="A81" s="282" t="s">
        <v>296</v>
      </c>
      <c r="B81" s="64" t="s">
        <v>408</v>
      </c>
      <c r="C81" s="96" t="s">
        <v>281</v>
      </c>
      <c r="D81" s="287">
        <v>42552</v>
      </c>
    </row>
    <row r="82" spans="1:4" ht="27.75" customHeight="1">
      <c r="A82" s="289">
        <v>10</v>
      </c>
      <c r="B82" s="64" t="s">
        <v>409</v>
      </c>
      <c r="C82" s="58" t="s">
        <v>663</v>
      </c>
      <c r="D82" s="312" t="s">
        <v>664</v>
      </c>
    </row>
    <row r="83" spans="1:4" ht="31.5">
      <c r="A83" s="313">
        <v>11</v>
      </c>
      <c r="B83" s="88" t="s">
        <v>436</v>
      </c>
      <c r="C83" s="57" t="s">
        <v>665</v>
      </c>
      <c r="D83" s="304">
        <v>2.5</v>
      </c>
    </row>
    <row r="84" spans="1:4" ht="32.25" customHeight="1">
      <c r="A84" s="313" t="s">
        <v>666</v>
      </c>
      <c r="B84" s="88" t="s">
        <v>667</v>
      </c>
      <c r="C84" s="57" t="s">
        <v>665</v>
      </c>
      <c r="D84" s="304">
        <v>4.5</v>
      </c>
    </row>
    <row r="85" spans="1:4" ht="28.5" customHeight="1">
      <c r="A85" s="289">
        <v>12</v>
      </c>
      <c r="B85" s="88" t="s">
        <v>418</v>
      </c>
      <c r="C85" s="58"/>
      <c r="D85" s="286" t="s">
        <v>441</v>
      </c>
    </row>
    <row r="86" spans="1:4" s="110" customFormat="1" ht="26.25" thickBot="1">
      <c r="A86" s="298" t="s">
        <v>668</v>
      </c>
      <c r="B86" s="294" t="s">
        <v>418</v>
      </c>
      <c r="C86" s="314"/>
      <c r="D86" s="296" t="s">
        <v>669</v>
      </c>
    </row>
    <row r="87" s="110" customFormat="1" ht="12.75"/>
    <row r="88" s="110" customFormat="1" ht="38.25">
      <c r="B88" s="315" t="s">
        <v>670</v>
      </c>
    </row>
    <row r="89" s="110" customFormat="1" ht="12.75"/>
    <row r="90" s="110" customFormat="1" ht="13.5" thickBot="1"/>
    <row r="91" spans="1:4" ht="16.5" thickBot="1">
      <c r="A91" s="82" t="s">
        <v>573</v>
      </c>
      <c r="B91" s="83" t="s">
        <v>277</v>
      </c>
      <c r="C91" s="83" t="s">
        <v>347</v>
      </c>
      <c r="D91" s="84" t="s">
        <v>279</v>
      </c>
    </row>
    <row r="92" spans="1:4" ht="16.5" thickBot="1">
      <c r="A92" s="280" t="s">
        <v>537</v>
      </c>
      <c r="B92" s="85" t="s">
        <v>280</v>
      </c>
      <c r="C92" s="86" t="s">
        <v>281</v>
      </c>
      <c r="D92" s="281"/>
    </row>
    <row r="93" spans="1:4" ht="19.5">
      <c r="A93" s="282" t="s">
        <v>538</v>
      </c>
      <c r="B93" s="64" t="s">
        <v>397</v>
      </c>
      <c r="C93" s="58" t="s">
        <v>281</v>
      </c>
      <c r="D93" s="283" t="s">
        <v>671</v>
      </c>
    </row>
    <row r="94" spans="1:4" ht="15.75">
      <c r="A94" s="282" t="s">
        <v>539</v>
      </c>
      <c r="B94" s="64" t="s">
        <v>399</v>
      </c>
      <c r="C94" s="94" t="s">
        <v>281</v>
      </c>
      <c r="D94" s="284" t="s">
        <v>672</v>
      </c>
    </row>
    <row r="95" spans="1:4" ht="15.75">
      <c r="A95" s="282"/>
      <c r="B95" s="64" t="s">
        <v>679</v>
      </c>
      <c r="C95" s="94" t="s">
        <v>680</v>
      </c>
      <c r="D95" s="317">
        <v>67.86</v>
      </c>
    </row>
    <row r="96" spans="1:4" ht="15.75">
      <c r="A96" s="282" t="s">
        <v>289</v>
      </c>
      <c r="B96" s="64" t="s">
        <v>681</v>
      </c>
      <c r="C96" s="74" t="s">
        <v>682</v>
      </c>
      <c r="D96" s="316">
        <v>5220</v>
      </c>
    </row>
    <row r="97" spans="1:4" ht="25.5">
      <c r="A97" s="282" t="s">
        <v>290</v>
      </c>
      <c r="B97" s="64" t="s">
        <v>403</v>
      </c>
      <c r="C97" s="94" t="s">
        <v>281</v>
      </c>
      <c r="D97" s="311" t="s">
        <v>683</v>
      </c>
    </row>
    <row r="98" spans="1:4" ht="15.75">
      <c r="A98" s="282" t="s">
        <v>292</v>
      </c>
      <c r="B98" s="64" t="s">
        <v>405</v>
      </c>
      <c r="C98" s="94" t="s">
        <v>281</v>
      </c>
      <c r="D98" s="297"/>
    </row>
    <row r="99" spans="1:4" ht="25.5">
      <c r="A99" s="282" t="s">
        <v>294</v>
      </c>
      <c r="B99" s="88" t="s">
        <v>407</v>
      </c>
      <c r="C99" s="94" t="s">
        <v>281</v>
      </c>
      <c r="D99" s="286" t="s">
        <v>675</v>
      </c>
    </row>
    <row r="100" spans="1:4" ht="15.75">
      <c r="A100" s="282" t="s">
        <v>296</v>
      </c>
      <c r="B100" s="64" t="s">
        <v>408</v>
      </c>
      <c r="C100" s="96" t="s">
        <v>281</v>
      </c>
      <c r="D100" s="287">
        <v>42552</v>
      </c>
    </row>
    <row r="101" spans="1:4" ht="15.75">
      <c r="A101" s="282" t="s">
        <v>298</v>
      </c>
      <c r="B101" s="74" t="s">
        <v>409</v>
      </c>
      <c r="C101" s="97" t="s">
        <v>654</v>
      </c>
      <c r="D101" s="285">
        <v>13</v>
      </c>
    </row>
    <row r="102" spans="1:4" ht="26.25" thickBot="1">
      <c r="A102" s="298">
        <v>11</v>
      </c>
      <c r="B102" s="294" t="s">
        <v>655</v>
      </c>
      <c r="C102" s="299" t="s">
        <v>281</v>
      </c>
      <c r="D102" s="296" t="s">
        <v>676</v>
      </c>
    </row>
    <row r="104" ht="12.75">
      <c r="B104" t="s">
        <v>684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395</v>
      </c>
      <c r="B1" s="27"/>
      <c r="C1" s="27"/>
      <c r="D1" s="27"/>
    </row>
    <row r="2" spans="1:4" ht="14.25">
      <c r="A2" s="81" t="s">
        <v>396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593</v>
      </c>
    </row>
    <row r="5" ht="13.5" thickBot="1"/>
    <row r="6" spans="1:4" ht="16.5" thickBot="1">
      <c r="A6" s="82" t="s">
        <v>573</v>
      </c>
      <c r="B6" s="83" t="s">
        <v>277</v>
      </c>
      <c r="C6" s="83" t="s">
        <v>347</v>
      </c>
      <c r="D6" s="84" t="s">
        <v>279</v>
      </c>
    </row>
    <row r="7" spans="1:4" ht="16.5" thickBot="1">
      <c r="A7" s="280" t="s">
        <v>537</v>
      </c>
      <c r="B7" s="85" t="s">
        <v>280</v>
      </c>
      <c r="C7" s="86" t="s">
        <v>281</v>
      </c>
      <c r="D7" s="281"/>
    </row>
    <row r="8" spans="1:4" ht="19.5">
      <c r="A8" s="282" t="s">
        <v>538</v>
      </c>
      <c r="B8" s="64" t="s">
        <v>397</v>
      </c>
      <c r="C8" s="58" t="s">
        <v>281</v>
      </c>
      <c r="D8" s="283" t="s">
        <v>649</v>
      </c>
    </row>
    <row r="9" spans="1:4" ht="15.75">
      <c r="A9" s="282" t="s">
        <v>539</v>
      </c>
      <c r="B9" s="64" t="s">
        <v>399</v>
      </c>
      <c r="C9" s="94" t="s">
        <v>281</v>
      </c>
      <c r="D9" s="284" t="s">
        <v>400</v>
      </c>
    </row>
    <row r="10" spans="1:4" ht="15.75">
      <c r="A10" s="282" t="s">
        <v>540</v>
      </c>
      <c r="B10" s="64" t="s">
        <v>811</v>
      </c>
      <c r="C10" s="94" t="s">
        <v>281</v>
      </c>
      <c r="D10" s="284" t="s">
        <v>815</v>
      </c>
    </row>
    <row r="11" spans="1:4" ht="15.75">
      <c r="A11" s="282" t="s">
        <v>289</v>
      </c>
      <c r="B11" s="64" t="s">
        <v>401</v>
      </c>
      <c r="C11" s="74" t="s">
        <v>402</v>
      </c>
      <c r="D11" s="316">
        <v>35.55</v>
      </c>
    </row>
    <row r="12" spans="1:4" ht="15.75">
      <c r="A12" s="282" t="s">
        <v>290</v>
      </c>
      <c r="B12" s="64" t="s">
        <v>403</v>
      </c>
      <c r="C12" s="94" t="s">
        <v>281</v>
      </c>
      <c r="D12" s="284" t="s">
        <v>650</v>
      </c>
    </row>
    <row r="13" spans="1:4" ht="15.75">
      <c r="A13" s="282" t="s">
        <v>292</v>
      </c>
      <c r="B13" s="64" t="s">
        <v>405</v>
      </c>
      <c r="C13" s="94" t="s">
        <v>281</v>
      </c>
      <c r="D13" s="284" t="s">
        <v>406</v>
      </c>
    </row>
    <row r="14" spans="1:4" ht="31.5">
      <c r="A14" s="282" t="s">
        <v>294</v>
      </c>
      <c r="B14" s="88" t="s">
        <v>407</v>
      </c>
      <c r="C14" s="94" t="s">
        <v>281</v>
      </c>
      <c r="D14" s="286" t="s">
        <v>594</v>
      </c>
    </row>
    <row r="15" spans="1:4" ht="15.75">
      <c r="A15" s="282" t="s">
        <v>296</v>
      </c>
      <c r="B15" s="64" t="s">
        <v>408</v>
      </c>
      <c r="C15" s="96" t="s">
        <v>281</v>
      </c>
      <c r="D15" s="287">
        <v>42917</v>
      </c>
    </row>
    <row r="16" spans="1:4" ht="15.75">
      <c r="A16" s="282" t="s">
        <v>298</v>
      </c>
      <c r="B16" s="74" t="s">
        <v>409</v>
      </c>
      <c r="C16" s="97" t="s">
        <v>652</v>
      </c>
      <c r="D16" s="288">
        <v>8.208</v>
      </c>
    </row>
    <row r="17" spans="1:4" ht="31.5">
      <c r="A17" s="289">
        <v>11</v>
      </c>
      <c r="B17" s="88" t="s">
        <v>411</v>
      </c>
      <c r="C17" s="98" t="s">
        <v>281</v>
      </c>
      <c r="D17" s="286" t="s">
        <v>595</v>
      </c>
    </row>
    <row r="18" spans="1:4" ht="15.75">
      <c r="A18" s="290" t="s">
        <v>412</v>
      </c>
      <c r="B18" s="64" t="s">
        <v>413</v>
      </c>
      <c r="C18" s="291" t="s">
        <v>653</v>
      </c>
      <c r="D18" s="336">
        <v>0.029</v>
      </c>
    </row>
    <row r="19" spans="1:4" ht="26.25" thickBot="1">
      <c r="A19" s="293" t="s">
        <v>415</v>
      </c>
      <c r="B19" s="294" t="s">
        <v>416</v>
      </c>
      <c r="C19" s="295" t="s">
        <v>281</v>
      </c>
      <c r="D19" s="286" t="s">
        <v>596</v>
      </c>
    </row>
    <row r="22" ht="13.5" thickBot="1"/>
    <row r="23" spans="1:4" ht="16.5" thickBot="1">
      <c r="A23" s="82" t="s">
        <v>573</v>
      </c>
      <c r="B23" s="83" t="s">
        <v>277</v>
      </c>
      <c r="C23" s="83" t="s">
        <v>347</v>
      </c>
      <c r="D23" s="84" t="s">
        <v>279</v>
      </c>
    </row>
    <row r="24" spans="1:4" ht="16.5" thickBot="1">
      <c r="A24" s="280" t="s">
        <v>537</v>
      </c>
      <c r="B24" s="85" t="s">
        <v>280</v>
      </c>
      <c r="C24" s="86" t="s">
        <v>281</v>
      </c>
      <c r="D24" s="281"/>
    </row>
    <row r="25" spans="1:4" ht="19.5">
      <c r="A25" s="282" t="s">
        <v>538</v>
      </c>
      <c r="B25" s="64" t="s">
        <v>397</v>
      </c>
      <c r="C25" s="58" t="s">
        <v>281</v>
      </c>
      <c r="D25" s="283" t="s">
        <v>816</v>
      </c>
    </row>
    <row r="26" spans="1:4" ht="15.75">
      <c r="A26" s="282" t="s">
        <v>539</v>
      </c>
      <c r="B26" s="64" t="s">
        <v>399</v>
      </c>
      <c r="C26" s="94" t="s">
        <v>281</v>
      </c>
      <c r="D26" s="284" t="s">
        <v>400</v>
      </c>
    </row>
    <row r="27" spans="1:4" ht="15.75">
      <c r="A27" s="282" t="s">
        <v>540</v>
      </c>
      <c r="B27" s="64" t="s">
        <v>811</v>
      </c>
      <c r="C27" s="94" t="s">
        <v>281</v>
      </c>
      <c r="D27" s="284" t="s">
        <v>815</v>
      </c>
    </row>
    <row r="28" spans="1:4" ht="15.75">
      <c r="A28" s="282" t="s">
        <v>289</v>
      </c>
      <c r="B28" s="64" t="s">
        <v>401</v>
      </c>
      <c r="C28" s="74" t="s">
        <v>402</v>
      </c>
      <c r="D28" s="316">
        <v>24.19</v>
      </c>
    </row>
    <row r="29" spans="1:4" ht="15.75">
      <c r="A29" s="282" t="s">
        <v>290</v>
      </c>
      <c r="B29" s="64" t="s">
        <v>403</v>
      </c>
      <c r="C29" s="94" t="s">
        <v>281</v>
      </c>
      <c r="D29" s="284" t="s">
        <v>650</v>
      </c>
    </row>
    <row r="30" spans="1:4" ht="15.75">
      <c r="A30" s="282" t="s">
        <v>292</v>
      </c>
      <c r="B30" s="64" t="s">
        <v>405</v>
      </c>
      <c r="C30" s="94" t="s">
        <v>281</v>
      </c>
      <c r="D30" s="297" t="s">
        <v>406</v>
      </c>
    </row>
    <row r="31" spans="1:4" ht="31.5">
      <c r="A31" s="282" t="s">
        <v>294</v>
      </c>
      <c r="B31" s="88" t="s">
        <v>407</v>
      </c>
      <c r="C31" s="94" t="s">
        <v>281</v>
      </c>
      <c r="D31" s="286" t="s">
        <v>597</v>
      </c>
    </row>
    <row r="32" spans="1:4" ht="15.75">
      <c r="A32" s="282" t="s">
        <v>296</v>
      </c>
      <c r="B32" s="64" t="s">
        <v>408</v>
      </c>
      <c r="C32" s="96" t="s">
        <v>281</v>
      </c>
      <c r="D32" s="287">
        <v>42917</v>
      </c>
    </row>
    <row r="33" spans="1:4" ht="15.75">
      <c r="A33" s="282" t="s">
        <v>298</v>
      </c>
      <c r="B33" s="74" t="s">
        <v>409</v>
      </c>
      <c r="C33" s="97" t="s">
        <v>654</v>
      </c>
      <c r="D33" s="285">
        <v>8.208</v>
      </c>
    </row>
    <row r="34" spans="1:4" ht="26.25" thickBot="1">
      <c r="A34" s="298">
        <v>11</v>
      </c>
      <c r="B34" s="294" t="s">
        <v>655</v>
      </c>
      <c r="C34" s="299" t="s">
        <v>281</v>
      </c>
      <c r="D34" s="296" t="s">
        <v>182</v>
      </c>
    </row>
    <row r="37" ht="13.5" thickBot="1"/>
    <row r="38" spans="1:4" ht="16.5" thickBot="1">
      <c r="A38" s="82" t="s">
        <v>573</v>
      </c>
      <c r="B38" s="83" t="s">
        <v>277</v>
      </c>
      <c r="C38" s="83" t="s">
        <v>347</v>
      </c>
      <c r="D38" s="84" t="s">
        <v>279</v>
      </c>
    </row>
    <row r="39" spans="1:4" ht="15.75">
      <c r="A39" s="280" t="s">
        <v>537</v>
      </c>
      <c r="B39" s="85" t="s">
        <v>280</v>
      </c>
      <c r="C39" s="86" t="s">
        <v>281</v>
      </c>
      <c r="D39" s="300"/>
    </row>
    <row r="40" spans="1:4" ht="18.75">
      <c r="A40" s="282" t="s">
        <v>538</v>
      </c>
      <c r="B40" s="64" t="s">
        <v>397</v>
      </c>
      <c r="C40" s="94" t="s">
        <v>281</v>
      </c>
      <c r="D40" s="301" t="s">
        <v>186</v>
      </c>
    </row>
    <row r="41" spans="1:4" ht="15.75">
      <c r="A41" s="282" t="s">
        <v>539</v>
      </c>
      <c r="B41" s="64" t="s">
        <v>399</v>
      </c>
      <c r="C41" s="94" t="s">
        <v>281</v>
      </c>
      <c r="D41" s="284" t="s">
        <v>400</v>
      </c>
    </row>
    <row r="42" spans="1:4" ht="15.75">
      <c r="A42" s="282" t="s">
        <v>540</v>
      </c>
      <c r="B42" s="64" t="s">
        <v>811</v>
      </c>
      <c r="C42" s="94" t="s">
        <v>281</v>
      </c>
      <c r="D42" s="284" t="s">
        <v>170</v>
      </c>
    </row>
    <row r="43" spans="1:4" ht="15.75">
      <c r="A43" s="282" t="s">
        <v>289</v>
      </c>
      <c r="B43" s="64" t="s">
        <v>401</v>
      </c>
      <c r="C43" s="74" t="s">
        <v>402</v>
      </c>
      <c r="D43" s="316">
        <v>1788.88</v>
      </c>
    </row>
    <row r="44" spans="1:4" ht="15.75">
      <c r="A44" s="282" t="s">
        <v>290</v>
      </c>
      <c r="B44" s="64" t="s">
        <v>403</v>
      </c>
      <c r="C44" s="94" t="s">
        <v>281</v>
      </c>
      <c r="D44" s="284" t="s">
        <v>656</v>
      </c>
    </row>
    <row r="45" spans="1:4" ht="15.75">
      <c r="A45" s="282" t="s">
        <v>292</v>
      </c>
      <c r="B45" s="64" t="s">
        <v>405</v>
      </c>
      <c r="C45" s="94" t="s">
        <v>281</v>
      </c>
      <c r="D45" s="297" t="s">
        <v>420</v>
      </c>
    </row>
    <row r="46" spans="1:4" ht="31.5">
      <c r="A46" s="282" t="s">
        <v>294</v>
      </c>
      <c r="B46" s="88" t="s">
        <v>407</v>
      </c>
      <c r="C46" s="94" t="s">
        <v>281</v>
      </c>
      <c r="D46" s="286" t="s">
        <v>598</v>
      </c>
    </row>
    <row r="47" spans="1:4" ht="15.75">
      <c r="A47" s="282" t="s">
        <v>296</v>
      </c>
      <c r="B47" s="64" t="s">
        <v>408</v>
      </c>
      <c r="C47" s="96" t="s">
        <v>281</v>
      </c>
      <c r="D47" s="287">
        <v>42917</v>
      </c>
    </row>
    <row r="48" spans="1:4" ht="15.75">
      <c r="A48" s="282" t="s">
        <v>298</v>
      </c>
      <c r="B48" s="74" t="s">
        <v>192</v>
      </c>
      <c r="C48" s="103" t="s">
        <v>657</v>
      </c>
      <c r="D48" s="302">
        <v>0.0323</v>
      </c>
    </row>
    <row r="49" spans="1:4" ht="15.75">
      <c r="A49" s="282" t="s">
        <v>422</v>
      </c>
      <c r="B49" s="74" t="s">
        <v>194</v>
      </c>
      <c r="C49" s="103" t="s">
        <v>657</v>
      </c>
      <c r="D49" s="303">
        <v>0.0283</v>
      </c>
    </row>
    <row r="50" spans="1:4" ht="15.75">
      <c r="A50" s="282" t="s">
        <v>423</v>
      </c>
      <c r="B50" s="74" t="s">
        <v>195</v>
      </c>
      <c r="C50" s="103" t="s">
        <v>657</v>
      </c>
      <c r="D50" s="303">
        <v>0.0243</v>
      </c>
    </row>
    <row r="51" spans="1:4" ht="15.75">
      <c r="A51" s="282" t="s">
        <v>424</v>
      </c>
      <c r="B51" s="74" t="s">
        <v>196</v>
      </c>
      <c r="C51" s="103" t="s">
        <v>657</v>
      </c>
      <c r="D51" s="304">
        <v>0.0254</v>
      </c>
    </row>
    <row r="52" spans="1:4" ht="25.5">
      <c r="A52" s="289">
        <v>11</v>
      </c>
      <c r="B52" s="88" t="s">
        <v>418</v>
      </c>
      <c r="C52" s="98" t="s">
        <v>281</v>
      </c>
      <c r="D52" s="305" t="s">
        <v>658</v>
      </c>
    </row>
    <row r="53" ht="15.75">
      <c r="B53" s="306" t="s">
        <v>605</v>
      </c>
    </row>
    <row r="55" ht="13.5" thickBot="1"/>
    <row r="56" spans="1:4" ht="16.5" thickBot="1">
      <c r="A56" s="82" t="s">
        <v>573</v>
      </c>
      <c r="B56" s="83" t="s">
        <v>277</v>
      </c>
      <c r="C56" s="83" t="s">
        <v>347</v>
      </c>
      <c r="D56" s="84" t="s">
        <v>279</v>
      </c>
    </row>
    <row r="57" spans="1:4" ht="15.75">
      <c r="A57" s="280" t="s">
        <v>537</v>
      </c>
      <c r="B57" s="85" t="s">
        <v>280</v>
      </c>
      <c r="C57" s="86" t="s">
        <v>281</v>
      </c>
      <c r="D57" s="300"/>
    </row>
    <row r="58" spans="1:4" ht="18.75">
      <c r="A58" s="282" t="s">
        <v>538</v>
      </c>
      <c r="B58" s="64" t="s">
        <v>397</v>
      </c>
      <c r="C58" s="94" t="s">
        <v>281</v>
      </c>
      <c r="D58" s="301" t="s">
        <v>426</v>
      </c>
    </row>
    <row r="59" spans="1:4" ht="15.75">
      <c r="A59" s="282" t="s">
        <v>539</v>
      </c>
      <c r="B59" s="64" t="s">
        <v>399</v>
      </c>
      <c r="C59" s="94" t="s">
        <v>281</v>
      </c>
      <c r="D59" s="284" t="s">
        <v>400</v>
      </c>
    </row>
    <row r="60" spans="1:4" ht="15.75">
      <c r="A60" s="282" t="s">
        <v>540</v>
      </c>
      <c r="B60" s="64" t="s">
        <v>811</v>
      </c>
      <c r="C60" s="94" t="s">
        <v>281</v>
      </c>
      <c r="D60" s="284" t="s">
        <v>170</v>
      </c>
    </row>
    <row r="61" spans="1:4" ht="15.75">
      <c r="A61" s="282" t="s">
        <v>289</v>
      </c>
      <c r="B61" s="64" t="s">
        <v>401</v>
      </c>
      <c r="C61" s="74" t="s">
        <v>678</v>
      </c>
      <c r="D61" s="316">
        <v>1788.88</v>
      </c>
    </row>
    <row r="62" spans="1:4" ht="15.75">
      <c r="A62" s="282"/>
      <c r="B62" s="64" t="s">
        <v>599</v>
      </c>
      <c r="C62" s="74" t="s">
        <v>600</v>
      </c>
      <c r="D62" s="316">
        <v>95.31</v>
      </c>
    </row>
    <row r="63" spans="1:4" ht="15.75">
      <c r="A63" s="282" t="s">
        <v>290</v>
      </c>
      <c r="B63" s="64" t="s">
        <v>403</v>
      </c>
      <c r="C63" s="94" t="s">
        <v>281</v>
      </c>
      <c r="D63" s="284" t="s">
        <v>656</v>
      </c>
    </row>
    <row r="64" spans="1:4" ht="15.75">
      <c r="A64" s="282" t="s">
        <v>292</v>
      </c>
      <c r="B64" s="64" t="s">
        <v>405</v>
      </c>
      <c r="C64" s="94" t="s">
        <v>281</v>
      </c>
      <c r="D64" s="297" t="s">
        <v>420</v>
      </c>
    </row>
    <row r="65" spans="1:4" ht="31.5">
      <c r="A65" s="282" t="s">
        <v>294</v>
      </c>
      <c r="B65" s="88" t="s">
        <v>407</v>
      </c>
      <c r="C65" s="94" t="s">
        <v>281</v>
      </c>
      <c r="D65" s="286" t="s">
        <v>601</v>
      </c>
    </row>
    <row r="66" spans="1:4" ht="15.75">
      <c r="A66" s="282" t="s">
        <v>296</v>
      </c>
      <c r="B66" s="64" t="s">
        <v>408</v>
      </c>
      <c r="C66" s="96" t="s">
        <v>281</v>
      </c>
      <c r="D66" s="287">
        <v>42917</v>
      </c>
    </row>
    <row r="67" spans="1:4" ht="15.75">
      <c r="A67" s="282" t="s">
        <v>298</v>
      </c>
      <c r="B67" s="74" t="s">
        <v>427</v>
      </c>
      <c r="C67" s="107" t="s">
        <v>652</v>
      </c>
      <c r="D67" s="302">
        <v>3.496</v>
      </c>
    </row>
    <row r="68" spans="1:4" ht="26.25" thickBot="1">
      <c r="A68" s="298">
        <v>11</v>
      </c>
      <c r="B68" s="294" t="s">
        <v>655</v>
      </c>
      <c r="C68" s="299" t="s">
        <v>281</v>
      </c>
      <c r="D68" s="296" t="s">
        <v>182</v>
      </c>
    </row>
    <row r="71" ht="13.5" thickBot="1"/>
    <row r="72" spans="1:4" ht="16.5" thickBot="1">
      <c r="A72" s="82" t="s">
        <v>573</v>
      </c>
      <c r="B72" s="83" t="s">
        <v>277</v>
      </c>
      <c r="C72" s="83" t="s">
        <v>347</v>
      </c>
      <c r="D72" s="84" t="s">
        <v>279</v>
      </c>
    </row>
    <row r="73" spans="1:4" ht="15.75">
      <c r="A73" s="307" t="s">
        <v>537</v>
      </c>
      <c r="B73" s="308" t="s">
        <v>280</v>
      </c>
      <c r="C73" s="309" t="s">
        <v>281</v>
      </c>
      <c r="D73" s="310"/>
    </row>
    <row r="74" spans="1:4" ht="18.75">
      <c r="A74" s="282" t="s">
        <v>538</v>
      </c>
      <c r="B74" s="64" t="s">
        <v>397</v>
      </c>
      <c r="C74" s="94" t="s">
        <v>281</v>
      </c>
      <c r="D74" s="301" t="s">
        <v>205</v>
      </c>
    </row>
    <row r="75" spans="1:4" ht="15.75">
      <c r="A75" s="282" t="s">
        <v>539</v>
      </c>
      <c r="B75" s="64" t="s">
        <v>399</v>
      </c>
      <c r="C75" s="94" t="s">
        <v>281</v>
      </c>
      <c r="D75" s="311" t="s">
        <v>659</v>
      </c>
    </row>
    <row r="76" spans="1:4" ht="15.75">
      <c r="A76" s="282" t="s">
        <v>540</v>
      </c>
      <c r="B76" s="64" t="s">
        <v>811</v>
      </c>
      <c r="C76" s="94" t="s">
        <v>281</v>
      </c>
      <c r="D76" s="284" t="s">
        <v>660</v>
      </c>
    </row>
    <row r="77" spans="1:4" ht="25.5">
      <c r="A77" s="282" t="s">
        <v>289</v>
      </c>
      <c r="B77" s="88" t="s">
        <v>430</v>
      </c>
      <c r="C77" s="74" t="s">
        <v>402</v>
      </c>
      <c r="D77" s="316">
        <v>3.38</v>
      </c>
    </row>
    <row r="78" spans="1:4" ht="15.75">
      <c r="A78" s="282" t="s">
        <v>431</v>
      </c>
      <c r="B78" s="88" t="s">
        <v>432</v>
      </c>
      <c r="C78" s="74" t="s">
        <v>402</v>
      </c>
      <c r="D78" s="316">
        <v>4.25</v>
      </c>
    </row>
    <row r="79" spans="1:4" ht="15.75">
      <c r="A79" s="282" t="s">
        <v>290</v>
      </c>
      <c r="B79" s="64" t="s">
        <v>403</v>
      </c>
      <c r="C79" s="94" t="s">
        <v>281</v>
      </c>
      <c r="D79" s="284" t="s">
        <v>661</v>
      </c>
    </row>
    <row r="80" spans="1:4" ht="15.75">
      <c r="A80" s="282" t="s">
        <v>292</v>
      </c>
      <c r="B80" s="64" t="s">
        <v>405</v>
      </c>
      <c r="C80" s="94" t="s">
        <v>281</v>
      </c>
      <c r="D80" s="297" t="s">
        <v>662</v>
      </c>
    </row>
    <row r="81" spans="1:4" ht="25.5">
      <c r="A81" s="282" t="s">
        <v>294</v>
      </c>
      <c r="B81" s="88" t="s">
        <v>407</v>
      </c>
      <c r="C81" s="94" t="s">
        <v>281</v>
      </c>
      <c r="D81" s="286" t="s">
        <v>435</v>
      </c>
    </row>
    <row r="82" spans="1:4" ht="15.75">
      <c r="A82" s="282" t="s">
        <v>296</v>
      </c>
      <c r="B82" s="64" t="s">
        <v>408</v>
      </c>
      <c r="C82" s="96" t="s">
        <v>281</v>
      </c>
      <c r="D82" s="287">
        <v>42917</v>
      </c>
    </row>
    <row r="83" spans="1:4" ht="27.75" customHeight="1">
      <c r="A83" s="289">
        <v>10</v>
      </c>
      <c r="B83" s="64" t="s">
        <v>409</v>
      </c>
      <c r="C83" s="58" t="s">
        <v>663</v>
      </c>
      <c r="D83" s="312" t="s">
        <v>664</v>
      </c>
    </row>
    <row r="84" spans="1:4" ht="31.5">
      <c r="A84" s="313">
        <v>11</v>
      </c>
      <c r="B84" s="88" t="s">
        <v>436</v>
      </c>
      <c r="C84" s="57" t="s">
        <v>665</v>
      </c>
      <c r="D84" s="304">
        <v>0.6</v>
      </c>
    </row>
    <row r="85" spans="1:4" ht="32.25" customHeight="1">
      <c r="A85" s="313" t="s">
        <v>666</v>
      </c>
      <c r="B85" s="88" t="s">
        <v>667</v>
      </c>
      <c r="C85" s="57" t="s">
        <v>665</v>
      </c>
      <c r="D85" s="304">
        <v>1.3</v>
      </c>
    </row>
    <row r="86" spans="1:4" ht="30" customHeight="1">
      <c r="A86" s="289">
        <v>12</v>
      </c>
      <c r="B86" s="88" t="s">
        <v>418</v>
      </c>
      <c r="C86" s="58"/>
      <c r="D86" s="286" t="s">
        <v>602</v>
      </c>
    </row>
    <row r="87" spans="1:4" s="110" customFormat="1" ht="26.25" thickBot="1">
      <c r="A87" s="298" t="s">
        <v>668</v>
      </c>
      <c r="B87" s="294" t="s">
        <v>416</v>
      </c>
      <c r="C87" s="314"/>
      <c r="D87" s="286" t="s">
        <v>596</v>
      </c>
    </row>
    <row r="88" s="110" customFormat="1" ht="12.75"/>
    <row r="89" s="110" customFormat="1" ht="38.25">
      <c r="B89" s="315" t="s">
        <v>670</v>
      </c>
    </row>
    <row r="90" s="110" customFormat="1" ht="12.75"/>
    <row r="91" s="110" customFormat="1" ht="13.5" thickBot="1"/>
    <row r="92" spans="1:4" ht="16.5" thickBot="1">
      <c r="A92" s="82" t="s">
        <v>573</v>
      </c>
      <c r="B92" s="83" t="s">
        <v>277</v>
      </c>
      <c r="C92" s="83" t="s">
        <v>347</v>
      </c>
      <c r="D92" s="84" t="s">
        <v>279</v>
      </c>
    </row>
    <row r="93" spans="1:4" ht="16.5" thickBot="1">
      <c r="A93" s="280" t="s">
        <v>537</v>
      </c>
      <c r="B93" s="85" t="s">
        <v>280</v>
      </c>
      <c r="C93" s="86" t="s">
        <v>281</v>
      </c>
      <c r="D93" s="281"/>
    </row>
    <row r="94" spans="1:4" ht="19.5">
      <c r="A94" s="282" t="s">
        <v>538</v>
      </c>
      <c r="B94" s="64" t="s">
        <v>397</v>
      </c>
      <c r="C94" s="58" t="s">
        <v>281</v>
      </c>
      <c r="D94" s="283" t="s">
        <v>671</v>
      </c>
    </row>
    <row r="95" spans="1:4" ht="15.75">
      <c r="A95" s="282" t="s">
        <v>539</v>
      </c>
      <c r="B95" s="64" t="s">
        <v>399</v>
      </c>
      <c r="C95" s="94" t="s">
        <v>281</v>
      </c>
      <c r="D95" s="284" t="s">
        <v>672</v>
      </c>
    </row>
    <row r="96" spans="1:4" ht="15.75">
      <c r="A96" s="282"/>
      <c r="B96" s="64" t="s">
        <v>603</v>
      </c>
      <c r="C96" s="94" t="s">
        <v>680</v>
      </c>
      <c r="D96" s="317">
        <v>70.49</v>
      </c>
    </row>
    <row r="97" spans="1:4" ht="15.75">
      <c r="A97" s="282" t="s">
        <v>289</v>
      </c>
      <c r="B97" s="64" t="s">
        <v>681</v>
      </c>
      <c r="C97" s="74" t="s">
        <v>682</v>
      </c>
      <c r="D97" s="316">
        <v>5422</v>
      </c>
    </row>
    <row r="98" spans="1:4" ht="25.5">
      <c r="A98" s="282" t="s">
        <v>290</v>
      </c>
      <c r="B98" s="64" t="s">
        <v>403</v>
      </c>
      <c r="C98" s="94" t="s">
        <v>281</v>
      </c>
      <c r="D98" s="311" t="s">
        <v>683</v>
      </c>
    </row>
    <row r="99" spans="1:4" ht="15.75">
      <c r="A99" s="282" t="s">
        <v>292</v>
      </c>
      <c r="B99" s="64" t="s">
        <v>405</v>
      </c>
      <c r="C99" s="94" t="s">
        <v>281</v>
      </c>
      <c r="D99" s="297"/>
    </row>
    <row r="100" spans="1:4" ht="31.5">
      <c r="A100" s="282" t="s">
        <v>294</v>
      </c>
      <c r="B100" s="88" t="s">
        <v>407</v>
      </c>
      <c r="C100" s="94" t="s">
        <v>281</v>
      </c>
      <c r="D100" s="286" t="s">
        <v>604</v>
      </c>
    </row>
    <row r="101" spans="1:4" ht="15.75">
      <c r="A101" s="282" t="s">
        <v>296</v>
      </c>
      <c r="B101" s="64" t="s">
        <v>408</v>
      </c>
      <c r="C101" s="96" t="s">
        <v>281</v>
      </c>
      <c r="D101" s="287">
        <v>42917</v>
      </c>
    </row>
    <row r="102" spans="1:4" ht="15.75">
      <c r="A102" s="282" t="s">
        <v>298</v>
      </c>
      <c r="B102" s="74" t="s">
        <v>409</v>
      </c>
      <c r="C102" s="97" t="s">
        <v>654</v>
      </c>
      <c r="D102" s="285">
        <v>13</v>
      </c>
    </row>
    <row r="103" spans="1:4" ht="26.25" thickBot="1">
      <c r="A103" s="298">
        <v>11</v>
      </c>
      <c r="B103" s="294" t="s">
        <v>655</v>
      </c>
      <c r="C103" s="299" t="s">
        <v>281</v>
      </c>
      <c r="D103" s="296" t="s">
        <v>676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6" t="s">
        <v>442</v>
      </c>
    </row>
    <row r="2" ht="15.75">
      <c r="A2" s="56" t="s">
        <v>443</v>
      </c>
    </row>
    <row r="4" spans="1:4" ht="31.5">
      <c r="A4" s="57" t="s">
        <v>573</v>
      </c>
      <c r="B4" s="58" t="s">
        <v>277</v>
      </c>
      <c r="C4" s="58" t="s">
        <v>347</v>
      </c>
      <c r="D4" s="58" t="s">
        <v>279</v>
      </c>
    </row>
    <row r="5" spans="1:4" ht="15.75">
      <c r="A5" s="64" t="s">
        <v>537</v>
      </c>
      <c r="B5" s="64" t="s">
        <v>280</v>
      </c>
      <c r="C5" s="58" t="s">
        <v>281</v>
      </c>
      <c r="D5" s="455" t="s">
        <v>444</v>
      </c>
    </row>
    <row r="6" spans="1:4" ht="15.75">
      <c r="A6" s="64" t="s">
        <v>538</v>
      </c>
      <c r="B6" s="64" t="s">
        <v>445</v>
      </c>
      <c r="C6" s="58" t="s">
        <v>281</v>
      </c>
      <c r="D6" s="456"/>
    </row>
    <row r="7" spans="1:4" ht="15.75">
      <c r="A7" s="64" t="s">
        <v>539</v>
      </c>
      <c r="B7" s="64" t="s">
        <v>446</v>
      </c>
      <c r="C7" s="58" t="s">
        <v>281</v>
      </c>
      <c r="D7" s="456"/>
    </row>
    <row r="8" spans="1:4" ht="25.5">
      <c r="A8" s="64" t="s">
        <v>540</v>
      </c>
      <c r="B8" s="88" t="s">
        <v>447</v>
      </c>
      <c r="C8" s="64" t="s">
        <v>314</v>
      </c>
      <c r="D8" s="456"/>
    </row>
    <row r="9" spans="1:4" ht="25.5">
      <c r="A9" s="111" t="s">
        <v>448</v>
      </c>
      <c r="B9" s="76"/>
      <c r="C9" s="112"/>
      <c r="D9" s="456"/>
    </row>
    <row r="10" spans="1:4" ht="15.75">
      <c r="A10" s="64" t="s">
        <v>289</v>
      </c>
      <c r="B10" s="64" t="s">
        <v>449</v>
      </c>
      <c r="C10" s="58" t="s">
        <v>281</v>
      </c>
      <c r="D10" s="456"/>
    </row>
    <row r="11" spans="1:4" ht="15.75">
      <c r="A11" s="64" t="s">
        <v>290</v>
      </c>
      <c r="B11" s="64" t="s">
        <v>450</v>
      </c>
      <c r="C11" s="58" t="s">
        <v>281</v>
      </c>
      <c r="D11" s="456"/>
    </row>
    <row r="12" spans="1:4" ht="15.75">
      <c r="A12" s="64" t="s">
        <v>292</v>
      </c>
      <c r="B12" s="64" t="s">
        <v>451</v>
      </c>
      <c r="C12" s="58" t="s">
        <v>281</v>
      </c>
      <c r="D12" s="456"/>
    </row>
    <row r="13" spans="1:4" ht="15.75">
      <c r="A13" s="64" t="s">
        <v>294</v>
      </c>
      <c r="B13" s="64" t="s">
        <v>452</v>
      </c>
      <c r="C13" s="58" t="s">
        <v>281</v>
      </c>
      <c r="D13" s="456"/>
    </row>
    <row r="14" spans="1:4" ht="12.75">
      <c r="A14" s="64" t="s">
        <v>296</v>
      </c>
      <c r="B14" s="64" t="s">
        <v>453</v>
      </c>
      <c r="C14" s="64" t="s">
        <v>402</v>
      </c>
      <c r="D14" s="456"/>
    </row>
    <row r="15" spans="1:4" ht="25.5">
      <c r="A15" s="64" t="s">
        <v>298</v>
      </c>
      <c r="B15" s="88" t="s">
        <v>454</v>
      </c>
      <c r="C15" s="58" t="s">
        <v>281</v>
      </c>
      <c r="D15" s="4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2.140625" style="27" customWidth="1"/>
    <col min="5" max="16384" width="9.140625" style="27" customWidth="1"/>
  </cols>
  <sheetData>
    <row r="1" ht="15.75">
      <c r="A1" s="56" t="s">
        <v>455</v>
      </c>
    </row>
    <row r="2" ht="15.75">
      <c r="A2" s="56" t="s">
        <v>456</v>
      </c>
    </row>
    <row r="4" spans="1:4" ht="31.5">
      <c r="A4" s="57" t="s">
        <v>573</v>
      </c>
      <c r="B4" s="58" t="s">
        <v>277</v>
      </c>
      <c r="C4" s="58" t="s">
        <v>347</v>
      </c>
      <c r="D4" s="58" t="s">
        <v>279</v>
      </c>
    </row>
    <row r="5" spans="1:4" ht="15.75">
      <c r="A5" s="64" t="s">
        <v>537</v>
      </c>
      <c r="B5" s="64" t="s">
        <v>280</v>
      </c>
      <c r="C5" s="58" t="s">
        <v>281</v>
      </c>
      <c r="D5" s="60"/>
    </row>
    <row r="6" spans="1:4" ht="12.75">
      <c r="A6" s="66" t="s">
        <v>457</v>
      </c>
      <c r="B6" s="67"/>
      <c r="C6" s="67"/>
      <c r="D6" s="68"/>
    </row>
    <row r="7" spans="1:4" ht="15.75">
      <c r="A7" s="64" t="s">
        <v>538</v>
      </c>
      <c r="B7" s="64" t="s">
        <v>458</v>
      </c>
      <c r="C7" s="58" t="s">
        <v>281</v>
      </c>
      <c r="D7" s="60"/>
    </row>
    <row r="8" spans="1:4" ht="38.25">
      <c r="A8" s="64" t="s">
        <v>539</v>
      </c>
      <c r="B8" s="88" t="s">
        <v>459</v>
      </c>
      <c r="C8" s="113" t="s">
        <v>402</v>
      </c>
      <c r="D8" s="60"/>
    </row>
    <row r="9" spans="1:4" ht="38.25">
      <c r="A9" s="64" t="s">
        <v>540</v>
      </c>
      <c r="B9" s="88" t="s">
        <v>460</v>
      </c>
      <c r="C9" s="60"/>
      <c r="D9" s="60"/>
    </row>
    <row r="10" spans="1:4" ht="12.75">
      <c r="A10" s="64" t="s">
        <v>289</v>
      </c>
      <c r="B10" s="64" t="s">
        <v>336</v>
      </c>
      <c r="C10" s="113" t="s">
        <v>281</v>
      </c>
      <c r="D10" s="60"/>
    </row>
    <row r="13" spans="1:6" ht="16.5" customHeight="1">
      <c r="A13" s="458" t="s">
        <v>461</v>
      </c>
      <c r="B13" s="459"/>
      <c r="C13" s="459"/>
      <c r="D13" s="459"/>
      <c r="E13" s="459"/>
      <c r="F13" s="459"/>
    </row>
    <row r="14" spans="1:6" ht="12.75">
      <c r="A14" s="458" t="s">
        <v>462</v>
      </c>
      <c r="B14" s="459"/>
      <c r="C14" s="459"/>
      <c r="D14" s="459"/>
      <c r="E14" s="459"/>
      <c r="F14" s="459"/>
    </row>
    <row r="15" spans="1:6" ht="12.75">
      <c r="A15" s="458" t="s">
        <v>463</v>
      </c>
      <c r="B15" s="459"/>
      <c r="C15" s="459"/>
      <c r="D15" s="459"/>
      <c r="E15" s="459"/>
      <c r="F15" s="45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6" t="s">
        <v>464</v>
      </c>
    </row>
    <row r="2" ht="15.75">
      <c r="A2" s="56" t="s">
        <v>465</v>
      </c>
    </row>
    <row r="4" spans="1:4" ht="31.5">
      <c r="A4" s="57" t="s">
        <v>573</v>
      </c>
      <c r="B4" s="58" t="s">
        <v>277</v>
      </c>
      <c r="C4" s="58" t="s">
        <v>347</v>
      </c>
      <c r="D4" s="58" t="s">
        <v>279</v>
      </c>
    </row>
    <row r="5" spans="1:4" ht="15.75">
      <c r="A5" s="64" t="s">
        <v>537</v>
      </c>
      <c r="B5" s="64" t="s">
        <v>280</v>
      </c>
      <c r="C5" s="58" t="s">
        <v>281</v>
      </c>
      <c r="D5" s="460" t="s">
        <v>466</v>
      </c>
    </row>
    <row r="6" spans="1:4" ht="25.5">
      <c r="A6" s="64" t="s">
        <v>538</v>
      </c>
      <c r="B6" s="88" t="s">
        <v>467</v>
      </c>
      <c r="C6" s="58" t="s">
        <v>281</v>
      </c>
      <c r="D6" s="461"/>
    </row>
    <row r="7" spans="1:4" ht="25.5">
      <c r="A7" s="64" t="s">
        <v>539</v>
      </c>
      <c r="B7" s="88" t="s">
        <v>468</v>
      </c>
      <c r="C7" s="58" t="s">
        <v>281</v>
      </c>
      <c r="D7" s="46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2018-08-02T04:46:03Z</dcterms:modified>
  <cp:category/>
  <cp:version/>
  <cp:contentType/>
  <cp:contentStatus/>
</cp:coreProperties>
</file>