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570" windowHeight="1275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<sst xmlns="http://schemas.openxmlformats.org/spreadsheetml/2006/main" count="3767" uniqueCount="864">
  <si>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</si>
  <si>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</si>
  <si>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</si>
  <si>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</si>
  <si>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</si>
  <si>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</si>
  <si>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</si>
  <si>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</si>
  <si>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</si>
  <si>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</si>
  <si>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</si>
  <si>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</si>
  <si>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</si>
  <si>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</si>
  <si>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</si>
  <si>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</si>
  <si>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</si>
  <si>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</si>
  <si>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</si>
  <si>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</si>
  <si>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</si>
  <si>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</si>
  <si>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</si>
  <si>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</si>
  <si>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</si>
  <si>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</si>
  <si>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</si>
  <si>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</si>
  <si>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</si>
  <si>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</si>
  <si>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</si>
  <si>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</si>
  <si>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</si>
  <si>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</si>
  <si>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</si>
  <si>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</si>
  <si>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</si>
  <si>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</si>
  <si>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</si>
  <si>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</si>
  <si>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</si>
  <si>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</si>
  <si>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</si>
  <si>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</si>
  <si>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</si>
  <si>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</si>
  <si>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</si>
  <si>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</si>
  <si>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</si>
  <si>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</si>
  <si>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</si>
  <si>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</si>
  <si>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</si>
  <si>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</si>
  <si>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</si>
  <si>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</si>
  <si>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</si>
  <si>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</si>
  <si>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</si>
  <si>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</si>
  <si>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</si>
  <si>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</si>
  <si>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</si>
  <si>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</si>
  <si>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</si>
  <si>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</si>
  <si>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</si>
  <si>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</si>
  <si>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</si>
  <si>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</si>
  <si>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</si>
  <si>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</si>
  <si>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</si>
  <si>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</si>
  <si>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</si>
  <si>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</si>
  <si>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</si>
  <si>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</si>
  <si>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</si>
  <si>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</si>
  <si>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</si>
  <si>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</si>
  <si>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</si>
  <si>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</si>
  <si>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</si>
  <si>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</si>
  <si>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</si>
  <si>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</si>
  <si>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</si>
  <si>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</si>
  <si>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</si>
  <si>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</si>
  <si>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</si>
  <si>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</si>
  <si>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</si>
  <si>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</si>
  <si>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</si>
  <si>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</si>
  <si>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</si>
  <si>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</si>
  <si>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</si>
  <si>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</si>
  <si>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</si>
  <si>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</si>
  <si>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</si>
  <si>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</si>
  <si>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</si>
  <si>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</si>
  <si>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</si>
  <si>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</si>
  <si>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</si>
  <si>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</si>
  <si>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</si>
  <si>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</si>
  <si>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</si>
  <si>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</si>
  <si>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</si>
  <si>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</si>
  <si>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</si>
  <si>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</si>
  <si>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</si>
  <si>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</si>
  <si>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</si>
  <si>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</si>
  <si>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</si>
  <si>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</si>
  <si>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</si>
  <si>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</si>
  <si>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</si>
  <si>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</si>
  <si>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</si>
  <si>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</si>
  <si>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</si>
  <si>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</si>
  <si>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</si>
  <si>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</si>
  <si>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3.</t>
  </si>
  <si>
    <t>4.</t>
  </si>
  <si>
    <t>Водоотведение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</si>
  <si>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</si>
  <si>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</si>
  <si>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</si>
  <si>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</si>
  <si>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</si>
  <si>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</si>
  <si>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</si>
  <si>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</si>
  <si>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</si>
  <si>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</si>
  <si>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</si>
  <si>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</si>
  <si>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</si>
  <si>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</si>
  <si>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</si>
  <si>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</si>
  <si>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</si>
  <si>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</si>
  <si>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</si>
  <si>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</si>
  <si>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</si>
  <si>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</si>
  <si>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</si>
  <si>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</si>
  <si>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</si>
  <si>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</si>
  <si>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</si>
  <si>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</si>
  <si>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</si>
  <si>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</si>
  <si>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</si>
  <si>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</si>
  <si>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</si>
  <si>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</si>
  <si>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</si>
  <si>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</si>
  <si>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</si>
  <si>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</si>
  <si>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</si>
  <si>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</si>
  <si>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</si>
  <si>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</si>
  <si>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</si>
  <si>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</si>
  <si>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</si>
  <si>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</si>
  <si>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</si>
  <si>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</si>
  <si>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</si>
  <si>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</si>
  <si>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</si>
  <si>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</si>
  <si>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</si>
  <si>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</si>
  <si>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</si>
  <si>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</si>
  <si>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</si>
  <si>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</si>
  <si>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</si>
  <si>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</si>
  <si>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</si>
  <si>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</si>
  <si>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</si>
  <si>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</si>
  <si>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</si>
  <si>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2.6.</t>
  </si>
  <si>
    <t>Мусоропроводы</t>
  </si>
  <si>
    <t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</si>
  <si>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2.7.</t>
  </si>
  <si>
    <t>Лифты</t>
  </si>
  <si>
    <t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</si>
  <si>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5. Устранение выявленных неисправностей, текущий (аврийный) ремонт.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</si>
  <si>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</si>
  <si>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</si>
  <si>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</si>
  <si>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</si>
  <si>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</si>
  <si>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</si>
  <si>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</si>
  <si>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</si>
  <si>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</si>
  <si>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</si>
  <si>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</si>
  <si>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</si>
  <si>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</si>
  <si>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</si>
  <si>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</si>
  <si>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</si>
  <si>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</si>
  <si>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</si>
  <si>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</si>
  <si>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</si>
  <si>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</si>
  <si>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</si>
  <si>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</si>
  <si>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</si>
  <si>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</si>
  <si>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</si>
  <si>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</si>
  <si>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</si>
  <si>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</si>
  <si>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</si>
  <si>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</si>
  <si>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</si>
  <si>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</si>
  <si>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</si>
  <si>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</si>
  <si>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</si>
  <si>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</si>
  <si>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</si>
  <si>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</si>
  <si>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</si>
  <si>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</si>
  <si>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</si>
  <si>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</si>
  <si>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</si>
  <si>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</si>
  <si>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</si>
  <si>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</si>
  <si>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</si>
  <si>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</si>
  <si>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</si>
  <si>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</si>
  <si>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</si>
  <si>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</si>
  <si>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</si>
  <si>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</si>
  <si>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</si>
  <si>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</si>
  <si>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 Устранение выявленных неисправностей, текущий (аварийный) ремонт.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</si>
  <si>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</si>
  <si>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</si>
  <si>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</si>
  <si>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</si>
  <si>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</si>
  <si>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</si>
  <si>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</si>
  <si>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</si>
  <si>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</si>
  <si>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</si>
  <si>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</si>
  <si>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</si>
  <si>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</si>
  <si>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</si>
  <si>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</si>
  <si>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</si>
  <si>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</si>
  <si>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</si>
  <si>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</si>
  <si>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</si>
  <si>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</si>
  <si>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</si>
  <si>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</si>
  <si>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</si>
  <si>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</si>
  <si>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</si>
  <si>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</si>
  <si>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</si>
  <si>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</si>
  <si>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</si>
  <si>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</si>
  <si>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</si>
  <si>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</si>
  <si>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</si>
  <si>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</si>
  <si>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</si>
  <si>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</si>
  <si>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</si>
  <si>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</si>
  <si>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</si>
  <si>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</si>
  <si>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</si>
  <si>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</si>
  <si>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</si>
  <si>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</si>
  <si>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</si>
  <si>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</si>
  <si>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</si>
  <si>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</si>
  <si>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</si>
  <si>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</si>
  <si>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</si>
  <si>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</si>
  <si>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</si>
  <si>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</si>
  <si>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</si>
  <si>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</si>
  <si>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</si>
  <si>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</si>
  <si>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</si>
  <si>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</si>
  <si>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</si>
  <si>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</si>
  <si>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</si>
  <si>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</si>
  <si>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</si>
  <si>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</si>
  <si>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</si>
  <si>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</si>
  <si>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</si>
  <si>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</si>
  <si>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</si>
  <si>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</si>
  <si>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</si>
  <si>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</si>
  <si>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</si>
  <si>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</si>
  <si>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</si>
  <si>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</si>
  <si>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</si>
  <si>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</si>
  <si>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</si>
  <si>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</si>
  <si>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</si>
  <si>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</si>
  <si>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</si>
  <si>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</si>
  <si>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</si>
  <si>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</si>
  <si>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</si>
  <si>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</si>
  <si>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</si>
  <si>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</si>
  <si>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</si>
  <si>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</si>
  <si>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</si>
  <si>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</si>
  <si>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</si>
  <si>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</si>
  <si>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</si>
  <si>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</si>
  <si>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</si>
  <si>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</si>
  <si>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</si>
  <si>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Горького ул 95</t>
  </si>
  <si>
    <t>Дата начала отчетного периода</t>
  </si>
  <si>
    <t>01.01.2015</t>
  </si>
  <si>
    <t>Дата конца отчетного периода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</si>
  <si>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</si>
  <si>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</si>
  <si>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</si>
  <si>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</si>
  <si>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</si>
  <si>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</si>
  <si>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</si>
  <si>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</si>
  <si>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</si>
  <si>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</si>
  <si>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</si>
  <si>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</si>
  <si>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</si>
  <si>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</si>
  <si>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</si>
  <si>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</si>
  <si>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</si>
  <si>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</si>
  <si>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</si>
  <si>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</si>
  <si>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</si>
  <si>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</si>
  <si>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</si>
  <si>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</si>
  <si>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</si>
  <si>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</si>
  <si>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</si>
  <si>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</si>
  <si>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</si>
  <si>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</si>
  <si>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</si>
  <si>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</si>
  <si>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</si>
  <si>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</si>
  <si>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</si>
  <si>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</si>
  <si>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</si>
  <si>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</si>
  <si>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</si>
  <si>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</si>
  <si>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</si>
  <si>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</si>
  <si>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</si>
  <si>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</si>
  <si>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</si>
  <si>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</si>
  <si>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</si>
  <si>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</si>
  <si>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</si>
  <si>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</si>
  <si>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</si>
  <si>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</si>
  <si>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</si>
  <si>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</si>
  <si>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</si>
  <si>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</si>
  <si>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</si>
  <si>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</si>
  <si>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</si>
  <si>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</si>
  <si>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</si>
  <si>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</si>
  <si>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</si>
  <si>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</si>
  <si>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</si>
  <si>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</si>
  <si>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</si>
  <si>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</si>
  <si>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</si>
  <si>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</si>
  <si>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</si>
  <si>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</si>
  <si>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</si>
  <si>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</si>
  <si>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</si>
  <si>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</si>
  <si>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</si>
  <si>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</si>
  <si>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</si>
  <si>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</si>
  <si>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</si>
  <si>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</si>
  <si>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</si>
  <si>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</si>
  <si>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</si>
  <si>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</si>
  <si>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</si>
  <si>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</si>
  <si>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</si>
  <si>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</si>
  <si>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>7а.</t>
  </si>
  <si>
    <t>Начислено за воду на содержание общего имущества МКД</t>
  </si>
  <si>
    <t>7б.</t>
  </si>
  <si>
    <t>Начислено за электроэнергию на содержание общего имущества МКД</t>
  </si>
  <si>
    <t>11а.</t>
  </si>
  <si>
    <t>Получено денежных средств за воду на содержание общего имущества МКД</t>
  </si>
  <si>
    <t>11б.</t>
  </si>
  <si>
    <t>Получено денежных средств за электроэнергию на содержание общего имущества МКД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</si>
  <si>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</si>
  <si>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</si>
  <si>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</si>
  <si>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</si>
  <si>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</si>
  <si>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</si>
  <si>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</si>
  <si>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</si>
  <si>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</si>
  <si>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</si>
  <si>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</si>
  <si>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</si>
  <si>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</si>
  <si>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</si>
  <si>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</si>
  <si>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</si>
  <si>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</si>
  <si>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</si>
  <si>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</si>
  <si>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</si>
  <si>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</si>
  <si>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</si>
  <si>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</si>
  <si>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</si>
  <si>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</si>
  <si>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</si>
  <si>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</si>
  <si>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</si>
  <si>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</si>
  <si>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</si>
  <si>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</si>
  <si>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</si>
  <si>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</si>
  <si>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</si>
  <si>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</si>
  <si>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</si>
  <si>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</si>
  <si>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</si>
  <si>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</si>
  <si>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</si>
  <si>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</si>
  <si>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</si>
  <si>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</si>
  <si>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</si>
  <si>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</si>
  <si>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</si>
  <si>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</si>
  <si>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</si>
  <si>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</si>
  <si>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</si>
  <si>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</si>
  <si>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</si>
  <si>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</si>
  <si>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</si>
  <si>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</si>
  <si>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</si>
  <si>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</si>
  <si>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</si>
  <si>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</si>
  <si>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</si>
  <si>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</si>
  <si>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</si>
  <si>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</si>
  <si>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</si>
  <si>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</si>
  <si>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</si>
  <si>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</si>
  <si>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</si>
  <si>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</si>
  <si>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</si>
  <si>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</si>
  <si>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</si>
  <si>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</si>
  <si>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</si>
  <si>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</si>
  <si>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</si>
  <si>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</si>
  <si>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</si>
  <si>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</si>
  <si>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</si>
  <si>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</si>
  <si>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</si>
  <si>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</si>
  <si>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</si>
  <si>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</si>
  <si>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</si>
  <si>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</si>
  <si>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</si>
  <si>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</si>
  <si>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</si>
  <si>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</si>
  <si>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</si>
  <si>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</si>
  <si>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</si>
  <si>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</si>
  <si>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</si>
  <si>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</si>
  <si>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</si>
  <si>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</si>
  <si>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</si>
  <si>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</si>
  <si>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</si>
  <si>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</si>
  <si>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</si>
  <si>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</si>
  <si>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</si>
  <si>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</si>
  <si>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</si>
  <si>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</si>
  <si>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</si>
  <si>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</si>
  <si>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</si>
  <si>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</si>
  <si>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</si>
  <si>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</si>
  <si>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</si>
  <si>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</si>
  <si>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</si>
  <si>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</si>
  <si>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</si>
  <si>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</si>
  <si>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</si>
  <si>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</si>
  <si>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</si>
  <si>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</si>
  <si>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</si>
  <si>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</si>
  <si>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</si>
  <si>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</si>
  <si>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</si>
  <si>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</si>
  <si>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</si>
  <si>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</si>
  <si>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</si>
  <si>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</si>
  <si>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</si>
  <si>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</si>
  <si>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</si>
  <si>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</si>
  <si>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</si>
  <si>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</si>
  <si>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</si>
  <si>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</si>
  <si>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</si>
  <si>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</si>
  <si>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</si>
  <si>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</si>
  <si>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</si>
  <si>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</si>
  <si>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</si>
  <si>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</si>
  <si>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</si>
  <si>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</si>
  <si>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</si>
  <si>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</si>
  <si>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</si>
  <si>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</si>
  <si>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</si>
  <si>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</si>
  <si>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</si>
  <si>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</si>
  <si>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</si>
  <si>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</si>
  <si>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</si>
  <si>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</si>
  <si>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</si>
  <si>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</si>
  <si>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</si>
  <si>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</si>
  <si>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ул Горького, 95</t>
  </si>
  <si>
    <t>01.01.2016</t>
  </si>
  <si>
    <t>31.12.2016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</si>
  <si>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</si>
  <si>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</si>
  <si>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</si>
  <si>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</si>
  <si>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</si>
  <si>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</si>
  <si>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</si>
  <si>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</si>
  <si>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</si>
  <si>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</si>
  <si>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</si>
  <si>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</si>
  <si>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</si>
  <si>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</si>
  <si>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</si>
  <si>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</si>
  <si>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</si>
  <si>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</si>
  <si>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</si>
  <si>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</si>
  <si>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</si>
  <si>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</si>
  <si>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</si>
  <si>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</si>
  <si>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</si>
  <si>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</si>
  <si>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</si>
  <si>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</si>
  <si>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</si>
  <si>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</si>
  <si>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</si>
  <si>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</si>
  <si>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</si>
  <si>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</si>
  <si>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</si>
  <si>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</si>
  <si>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</si>
  <si>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из рулонных материалов</t>
  </si>
  <si>
    <t>Площадь подвала по полу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</si>
  <si>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</si>
  <si>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</si>
  <si>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</si>
  <si>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</si>
  <si>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</si>
  <si>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</si>
  <si>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</si>
  <si>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</si>
  <si>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</si>
  <si>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</si>
  <si>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</si>
  <si>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</si>
  <si>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</si>
  <si>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</si>
  <si>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</si>
  <si>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</si>
  <si>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</si>
  <si>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</si>
  <si>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</si>
  <si>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</si>
  <si>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</si>
  <si>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</si>
  <si>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</si>
  <si>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</si>
  <si>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</si>
  <si>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</si>
  <si>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</si>
  <si>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</si>
  <si>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</si>
  <si>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</si>
  <si>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</si>
  <si>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</si>
  <si>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</si>
  <si>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</si>
  <si>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</si>
  <si>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</si>
  <si>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</si>
  <si>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</si>
  <si>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</si>
  <si>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</si>
  <si>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</si>
  <si>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</si>
  <si>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</si>
  <si>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</si>
  <si>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</si>
  <si>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</si>
  <si>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</si>
  <si>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</si>
  <si>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</si>
  <si>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</si>
  <si>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</si>
  <si>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</si>
  <si>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</si>
  <si>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</si>
  <si>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</si>
  <si>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</si>
  <si>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</si>
  <si>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</si>
  <si>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</si>
  <si>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</si>
  <si>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</si>
  <si>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</si>
  <si>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</si>
  <si>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</si>
  <si>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</si>
  <si>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</si>
  <si>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</si>
  <si>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</si>
  <si>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</si>
  <si>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</si>
  <si>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</si>
  <si>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</si>
  <si>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</si>
  <si>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</si>
  <si>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</si>
  <si>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</si>
  <si>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</si>
  <si>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</si>
  <si>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</si>
  <si>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</si>
  <si>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</si>
  <si>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</si>
  <si>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</si>
  <si>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</si>
  <si>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</si>
  <si>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</si>
  <si>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</si>
  <si>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</si>
  <si>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</si>
  <si>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</si>
  <si>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</si>
  <si>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</si>
  <si>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</si>
  <si>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</si>
  <si>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</si>
  <si>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</si>
  <si>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</si>
  <si>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</si>
  <si>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</si>
  <si>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</si>
  <si>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</si>
  <si>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</si>
  <si>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</si>
  <si>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</si>
  <si>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</si>
  <si>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</si>
  <si>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 xml:space="preserve">плоская 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</si>
  <si>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</si>
  <si>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</si>
  <si>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</si>
  <si>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</si>
  <si>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</si>
  <si>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</si>
  <si>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</si>
  <si>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</si>
  <si>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</si>
  <si>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</si>
  <si>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</si>
  <si>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09.09.2011 г.</t>
  </si>
  <si>
    <t>Дата Начала Управления</t>
  </si>
  <si>
    <t>16.09.2011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</si>
  <si>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</si>
  <si>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</si>
  <si>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</si>
  <si>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</si>
  <si>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</si>
  <si>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</si>
  <si>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Горького, д. 95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</si>
  <si>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</si>
  <si>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</si>
  <si>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</si>
  <si>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</si>
  <si>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</si>
  <si>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</si>
  <si>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</si>
  <si>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</si>
  <si>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35:24:0305008:5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</si>
  <si>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</si>
  <si>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</si>
  <si>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</si>
  <si>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</si>
  <si>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</si>
  <si>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общежитие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</si>
  <si>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</si>
  <si>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</si>
  <si>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</si>
  <si>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</si>
  <si>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</si>
  <si>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</si>
  <si>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</si>
  <si>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</si>
  <si>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</si>
  <si>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</si>
  <si>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</si>
  <si>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</si>
  <si>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</si>
  <si>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</si>
  <si>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</si>
  <si>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</si>
  <si>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</si>
  <si>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</si>
  <si>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</si>
  <si>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</si>
  <si>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</si>
  <si>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</si>
  <si>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</si>
  <si>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</si>
  <si>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</si>
  <si>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</si>
  <si>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</si>
  <si>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</si>
  <si>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</si>
  <si>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</si>
  <si>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</si>
  <si>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</si>
  <si>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</si>
  <si>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1.</t>
  </si>
  <si>
    <t>2.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</si>
</sst>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9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4" fillId="0" borderId="0">
      <alignment horizontal="center" vertical="center"/>
      <protection/>
    </xf>
    <xf numFmtId="0" fontId="26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34" fillId="2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center"/>
      <protection/>
    </xf>
    <xf numFmtId="0" fontId="22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26" fillId="21" borderId="0">
      <alignment horizontal="left" vertical="top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1" applyNumberFormat="0" applyAlignment="0" applyProtection="0"/>
    <xf numFmtId="0" fontId="65" fillId="29" borderId="2" applyNumberFormat="0" applyAlignment="0" applyProtection="0"/>
    <xf numFmtId="0" fontId="66" fillId="2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top"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22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14" fontId="0" fillId="0" borderId="25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16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80" fontId="2" fillId="0" borderId="11" xfId="0" applyNumberFormat="1" applyFont="1" applyFill="1" applyBorder="1" applyAlignment="1">
      <alignment vertical="top" wrapText="1"/>
    </xf>
    <xf numFmtId="17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7" fillId="0" borderId="20" xfId="0" applyNumberFormat="1" applyFont="1" applyFill="1" applyBorder="1" applyAlignment="1" applyProtection="1">
      <alignment horizontal="centerContinuous" vertical="top"/>
      <protection/>
    </xf>
    <xf numFmtId="0" fontId="27" fillId="0" borderId="26" xfId="0" applyNumberFormat="1" applyFont="1" applyFill="1" applyBorder="1" applyAlignment="1" applyProtection="1">
      <alignment horizontal="centerContinuous" vertical="top"/>
      <protection/>
    </xf>
    <xf numFmtId="0" fontId="27" fillId="0" borderId="18" xfId="0" applyNumberFormat="1" applyFont="1" applyFill="1" applyBorder="1" applyAlignment="1" applyProtection="1">
      <alignment horizontal="centerContinuous" vertical="top"/>
      <protection/>
    </xf>
    <xf numFmtId="0" fontId="11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11" fillId="0" borderId="20" xfId="0" applyNumberFormat="1" applyFont="1" applyFill="1" applyBorder="1" applyAlignment="1" applyProtection="1">
      <alignment horizontal="centerContinuous" vertical="top"/>
      <protection/>
    </xf>
    <xf numFmtId="0" fontId="11" fillId="0" borderId="26" xfId="0" applyNumberFormat="1" applyFont="1" applyFill="1" applyBorder="1" applyAlignment="1" applyProtection="1">
      <alignment horizontal="centerContinuous" vertical="top"/>
      <protection/>
    </xf>
    <xf numFmtId="0" fontId="11" fillId="0" borderId="18" xfId="0" applyNumberFormat="1" applyFont="1" applyFill="1" applyBorder="1" applyAlignment="1" applyProtection="1">
      <alignment horizontal="centerContinuous" vertical="top"/>
      <protection/>
    </xf>
    <xf numFmtId="0" fontId="27" fillId="0" borderId="20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0" borderId="26" xfId="0" applyNumberFormat="1" applyFont="1" applyFill="1" applyBorder="1" applyAlignment="1" applyProtection="1">
      <alignment horizontal="centerContinuous" vertical="top"/>
      <protection/>
    </xf>
    <xf numFmtId="0" fontId="11" fillId="0" borderId="20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11" fillId="0" borderId="26" xfId="0" applyNumberFormat="1" applyFont="1" applyFill="1" applyBorder="1" applyAlignment="1" applyProtection="1">
      <alignment horizontal="centerContinuous" vertical="top" wrapText="1"/>
      <protection/>
    </xf>
    <xf numFmtId="0" fontId="11" fillId="0" borderId="27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28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vertical="top" wrapText="1"/>
      <protection/>
    </xf>
    <xf numFmtId="0" fontId="12" fillId="0" borderId="30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16" fontId="11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1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27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2" fillId="0" borderId="2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14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20" xfId="0" applyNumberFormat="1" applyFont="1" applyFill="1" applyBorder="1" applyAlignment="1" applyProtection="1">
      <alignment horizontal="centerContinuous" vertical="top" wrapText="1"/>
      <protection/>
    </xf>
    <xf numFmtId="0" fontId="11" fillId="0" borderId="18" xfId="0" applyNumberFormat="1" applyFont="1" applyFill="1" applyBorder="1" applyAlignment="1" applyProtection="1">
      <alignment horizontal="centerContinuous" vertical="top" wrapText="1"/>
      <protection/>
    </xf>
    <xf numFmtId="0" fontId="29" fillId="0" borderId="11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1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1" fillId="35" borderId="36" xfId="0" applyNumberFormat="1" applyFont="1" applyFill="1" applyBorder="1" applyAlignment="1" applyProtection="1">
      <alignment horizontal="centerContinuous" vertical="top" wrapText="1"/>
      <protection/>
    </xf>
    <xf numFmtId="0" fontId="31" fillId="35" borderId="37" xfId="0" applyNumberFormat="1" applyFont="1" applyFill="1" applyBorder="1" applyAlignment="1" applyProtection="1">
      <alignment horizontal="centerContinuous" vertical="top" wrapText="1"/>
      <protection/>
    </xf>
    <xf numFmtId="0" fontId="11" fillId="36" borderId="38" xfId="0" applyNumberFormat="1" applyFont="1" applyFill="1" applyBorder="1" applyAlignment="1" applyProtection="1">
      <alignment horizontal="center" vertical="top"/>
      <protection/>
    </xf>
    <xf numFmtId="0" fontId="11" fillId="36" borderId="11" xfId="0" applyNumberFormat="1" applyFont="1" applyFill="1" applyBorder="1" applyAlignment="1" applyProtection="1">
      <alignment vertical="top"/>
      <protection/>
    </xf>
    <xf numFmtId="0" fontId="27" fillId="36" borderId="1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11" fillId="36" borderId="11" xfId="0" applyNumberFormat="1" applyFont="1" applyFill="1" applyBorder="1" applyAlignment="1" applyProtection="1">
      <alignment vertical="top" wrapText="1"/>
      <protection/>
    </xf>
    <xf numFmtId="0" fontId="0" fillId="37" borderId="24" xfId="0" applyNumberFormat="1" applyFont="1" applyFill="1" applyBorder="1" applyAlignment="1" applyProtection="1">
      <alignment vertical="top"/>
      <protection/>
    </xf>
    <xf numFmtId="16" fontId="11" fillId="36" borderId="3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1" fillId="36" borderId="39" xfId="0" applyNumberFormat="1" applyFont="1" applyFill="1" applyBorder="1" applyAlignment="1" applyProtection="1">
      <alignment horizontal="center" vertical="top"/>
      <protection/>
    </xf>
    <xf numFmtId="0" fontId="11" fillId="36" borderId="22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1" fillId="0" borderId="39" xfId="0" applyNumberFormat="1" applyFont="1" applyFill="1" applyBorder="1" applyAlignment="1" applyProtection="1">
      <alignment horizontal="right" vertical="top"/>
      <protection/>
    </xf>
    <xf numFmtId="0" fontId="11" fillId="38" borderId="22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1" fillId="0" borderId="39" xfId="0" applyNumberFormat="1" applyFont="1" applyFill="1" applyBorder="1" applyAlignment="1" applyProtection="1">
      <alignment horizontal="left" vertical="top"/>
      <protection/>
    </xf>
    <xf numFmtId="0" fontId="11" fillId="0" borderId="21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4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11" fillId="0" borderId="28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11" fillId="39" borderId="27" xfId="0" applyNumberFormat="1" applyFont="1" applyFill="1" applyBorder="1" applyAlignment="1" applyProtection="1">
      <alignment horizontal="centerContinuous" vertical="top"/>
      <protection/>
    </xf>
    <xf numFmtId="0" fontId="11" fillId="39" borderId="28" xfId="0" applyNumberFormat="1" applyFont="1" applyFill="1" applyBorder="1" applyAlignment="1" applyProtection="1">
      <alignment horizontal="centerContinuous" vertical="top"/>
      <protection/>
    </xf>
    <xf numFmtId="0" fontId="11" fillId="39" borderId="34" xfId="0" applyNumberFormat="1" applyFont="1" applyFill="1" applyBorder="1" applyAlignment="1" applyProtection="1">
      <alignment horizontal="centerContinuous" vertical="top"/>
      <protection/>
    </xf>
    <xf numFmtId="0" fontId="11" fillId="39" borderId="11" xfId="0" applyNumberFormat="1" applyFont="1" applyFill="1" applyBorder="1" applyAlignment="1" applyProtection="1">
      <alignment horizontal="center" vertical="top"/>
      <protection/>
    </xf>
    <xf numFmtId="0" fontId="11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1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1" fillId="20" borderId="35" xfId="0" applyNumberFormat="1" applyFont="1" applyFill="1" applyBorder="1" applyAlignment="1" applyProtection="1">
      <alignment horizontal="centerContinuous" vertical="top"/>
      <protection/>
    </xf>
    <xf numFmtId="0" fontId="11" fillId="20" borderId="36" xfId="0" applyNumberFormat="1" applyFont="1" applyFill="1" applyBorder="1" applyAlignment="1" applyProtection="1">
      <alignment horizontal="centerContinuous" vertical="top"/>
      <protection/>
    </xf>
    <xf numFmtId="0" fontId="11" fillId="20" borderId="37" xfId="0" applyNumberFormat="1" applyFont="1" applyFill="1" applyBorder="1" applyAlignment="1" applyProtection="1">
      <alignment horizontal="centerContinuous" vertical="top"/>
      <protection/>
    </xf>
    <xf numFmtId="0" fontId="11" fillId="20" borderId="38" xfId="0" applyNumberFormat="1" applyFont="1" applyFill="1" applyBorder="1" applyAlignment="1" applyProtection="1">
      <alignment horizontal="center" vertical="top"/>
      <protection/>
    </xf>
    <xf numFmtId="0" fontId="11" fillId="20" borderId="11" xfId="0" applyNumberFormat="1" applyFont="1" applyFill="1" applyBorder="1" applyAlignment="1" applyProtection="1">
      <alignment vertical="top" wrapText="1"/>
      <protection/>
    </xf>
    <xf numFmtId="0" fontId="11" fillId="20" borderId="11" xfId="0" applyNumberFormat="1" applyFont="1" applyFill="1" applyBorder="1" applyAlignment="1" applyProtection="1">
      <alignment vertical="top"/>
      <protection/>
    </xf>
    <xf numFmtId="0" fontId="0" fillId="20" borderId="24" xfId="0" applyNumberFormat="1" applyFont="1" applyFill="1" applyBorder="1" applyAlignment="1" applyProtection="1">
      <alignment vertical="top"/>
      <protection/>
    </xf>
    <xf numFmtId="0" fontId="31" fillId="36" borderId="44" xfId="0" applyNumberFormat="1" applyFont="1" applyFill="1" applyBorder="1" applyAlignment="1" applyProtection="1">
      <alignment horizontal="centerContinuous" vertical="top"/>
      <protection/>
    </xf>
    <xf numFmtId="0" fontId="11" fillId="36" borderId="26" xfId="0" applyNumberFormat="1" applyFont="1" applyFill="1" applyBorder="1" applyAlignment="1" applyProtection="1">
      <alignment horizontal="centerContinuous" vertical="top"/>
      <protection/>
    </xf>
    <xf numFmtId="0" fontId="11" fillId="36" borderId="45" xfId="0" applyNumberFormat="1" applyFont="1" applyFill="1" applyBorder="1" applyAlignment="1" applyProtection="1">
      <alignment horizontal="centerContinuous" vertical="top"/>
      <protection/>
    </xf>
    <xf numFmtId="0" fontId="6" fillId="36" borderId="11" xfId="0" applyNumberFormat="1" applyFont="1" applyFill="1" applyBorder="1" applyAlignment="1" applyProtection="1">
      <alignment vertical="top"/>
      <protection/>
    </xf>
    <xf numFmtId="0" fontId="23" fillId="40" borderId="0" xfId="0" applyNumberFormat="1" applyFont="1" applyFill="1" applyBorder="1" applyAlignment="1" applyProtection="1">
      <alignment vertical="top"/>
      <protection/>
    </xf>
    <xf numFmtId="0" fontId="11" fillId="36" borderId="46" xfId="0" applyNumberFormat="1" applyFont="1" applyFill="1" applyBorder="1" applyAlignment="1" applyProtection="1">
      <alignment horizontal="center" vertical="top"/>
      <protection/>
    </xf>
    <xf numFmtId="0" fontId="11" fillId="36" borderId="47" xfId="0" applyNumberFormat="1" applyFont="1" applyFill="1" applyBorder="1" applyAlignment="1" applyProtection="1">
      <alignment vertical="top" wrapText="1"/>
      <protection/>
    </xf>
    <xf numFmtId="0" fontId="11" fillId="36" borderId="47" xfId="0" applyNumberFormat="1" applyFont="1" applyFill="1" applyBorder="1" applyAlignment="1" applyProtection="1">
      <alignment vertical="top"/>
      <protection/>
    </xf>
    <xf numFmtId="0" fontId="0" fillId="36" borderId="25" xfId="0" applyNumberFormat="1" applyFont="1" applyFill="1" applyBorder="1" applyAlignment="1" applyProtection="1">
      <alignment vertical="top"/>
      <protection/>
    </xf>
    <xf numFmtId="0" fontId="6" fillId="36" borderId="11" xfId="0" applyNumberFormat="1" applyFont="1" applyFill="1" applyBorder="1" applyAlignment="1" applyProtection="1">
      <alignment vertical="top"/>
      <protection/>
    </xf>
    <xf numFmtId="4" fontId="6" fillId="36" borderId="11" xfId="0" applyNumberFormat="1" applyFont="1" applyFill="1" applyBorder="1" applyAlignment="1" applyProtection="1">
      <alignment wrapText="1"/>
      <protection/>
    </xf>
    <xf numFmtId="0" fontId="11" fillId="41" borderId="20" xfId="0" applyNumberFormat="1" applyFont="1" applyFill="1" applyBorder="1" applyAlignment="1" applyProtection="1">
      <alignment horizontal="centerContinuous" vertical="top"/>
      <protection/>
    </xf>
    <xf numFmtId="0" fontId="11" fillId="41" borderId="26" xfId="0" applyNumberFormat="1" applyFont="1" applyFill="1" applyBorder="1" applyAlignment="1" applyProtection="1">
      <alignment horizontal="centerContinuous" vertical="top"/>
      <protection/>
    </xf>
    <xf numFmtId="0" fontId="11" fillId="41" borderId="18" xfId="0" applyNumberFormat="1" applyFont="1" applyFill="1" applyBorder="1" applyAlignment="1" applyProtection="1">
      <alignment horizontal="centerContinuous" vertical="top"/>
      <protection/>
    </xf>
    <xf numFmtId="0" fontId="11" fillId="41" borderId="11" xfId="0" applyNumberFormat="1" applyFont="1" applyFill="1" applyBorder="1" applyAlignment="1" applyProtection="1">
      <alignment horizontal="center" vertical="top"/>
      <protection/>
    </xf>
    <xf numFmtId="0" fontId="11" fillId="41" borderId="11" xfId="0" applyNumberFormat="1" applyFont="1" applyFill="1" applyBorder="1" applyAlignment="1" applyProtection="1">
      <alignment vertical="top"/>
      <protection/>
    </xf>
    <xf numFmtId="0" fontId="32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1" fillId="41" borderId="11" xfId="0" applyNumberFormat="1" applyFont="1" applyFill="1" applyBorder="1" applyAlignment="1" applyProtection="1">
      <alignment vertical="top" wrapText="1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1" fillId="0" borderId="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horizontal="center" vertical="top" wrapText="1"/>
      <protection/>
    </xf>
    <xf numFmtId="0" fontId="2" fillId="0" borderId="32" xfId="65" applyNumberFormat="1" applyFont="1" applyFill="1" applyBorder="1" applyAlignment="1" applyProtection="1">
      <alignment vertical="top"/>
      <protection/>
    </xf>
    <xf numFmtId="0" fontId="2" fillId="0" borderId="49" xfId="65" applyNumberFormat="1" applyFont="1" applyFill="1" applyBorder="1" applyAlignment="1" applyProtection="1">
      <alignment vertical="top"/>
      <protection/>
    </xf>
    <xf numFmtId="0" fontId="11" fillId="0" borderId="38" xfId="65" applyNumberFormat="1" applyFont="1" applyFill="1" applyBorder="1" applyAlignment="1" applyProtection="1">
      <alignment horizontal="center" vertical="top"/>
      <protection/>
    </xf>
    <xf numFmtId="0" fontId="11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11" fillId="0" borderId="46" xfId="65" applyNumberFormat="1" applyFont="1" applyFill="1" applyBorder="1" applyAlignment="1" applyProtection="1">
      <alignment horizontal="center" vertical="top"/>
      <protection/>
    </xf>
    <xf numFmtId="0" fontId="11" fillId="0" borderId="47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vertical="top"/>
      <protection/>
    </xf>
    <xf numFmtId="14" fontId="0" fillId="0" borderId="25" xfId="65" applyNumberFormat="1" applyFont="1" applyFill="1" applyBorder="1" applyAlignment="1" applyProtection="1">
      <alignment horizontal="right" vertical="top"/>
      <protection/>
    </xf>
    <xf numFmtId="0" fontId="31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1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31" fillId="35" borderId="37" xfId="65" applyNumberFormat="1" applyFont="1" applyFill="1" applyBorder="1" applyAlignment="1" applyProtection="1">
      <alignment horizontal="centerContinuous" vertical="top" wrapText="1"/>
      <protection/>
    </xf>
    <xf numFmtId="0" fontId="11" fillId="36" borderId="38" xfId="65" applyNumberFormat="1" applyFont="1" applyFill="1" applyBorder="1" applyAlignment="1" applyProtection="1">
      <alignment horizontal="center" vertical="top"/>
      <protection/>
    </xf>
    <xf numFmtId="0" fontId="11" fillId="36" borderId="11" xfId="65" applyNumberFormat="1" applyFont="1" applyFill="1" applyBorder="1" applyAlignment="1" applyProtection="1">
      <alignment vertical="top"/>
      <protection/>
    </xf>
    <xf numFmtId="0" fontId="27" fillId="36" borderId="1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11" fillId="36" borderId="11" xfId="65" applyNumberFormat="1" applyFont="1" applyFill="1" applyBorder="1" applyAlignment="1" applyProtection="1">
      <alignment vertical="top" wrapText="1"/>
      <protection/>
    </xf>
    <xf numFmtId="0" fontId="11" fillId="36" borderId="50" xfId="65" applyNumberFormat="1" applyFont="1" applyFill="1" applyBorder="1" applyAlignment="1" applyProtection="1">
      <alignment horizontal="center" vertical="top"/>
      <protection/>
    </xf>
    <xf numFmtId="0" fontId="11" fillId="36" borderId="10" xfId="65" applyNumberFormat="1" applyFont="1" applyFill="1" applyBorder="1" applyAlignment="1" applyProtection="1">
      <alignment vertical="top"/>
      <protection/>
    </xf>
    <xf numFmtId="181" fontId="0" fillId="36" borderId="51" xfId="65" applyNumberFormat="1" applyFont="1" applyFill="1" applyBorder="1" applyAlignment="1" applyProtection="1">
      <alignment vertical="top"/>
      <protection/>
    </xf>
    <xf numFmtId="16" fontId="11" fillId="36" borderId="39" xfId="65" applyNumberFormat="1" applyFont="1" applyFill="1" applyBorder="1" applyAlignment="1" applyProtection="1">
      <alignment horizontal="center" vertical="top"/>
      <protection/>
    </xf>
    <xf numFmtId="0" fontId="11" fillId="36" borderId="39" xfId="65" applyNumberFormat="1" applyFont="1" applyFill="1" applyBorder="1" applyAlignment="1" applyProtection="1">
      <alignment horizontal="center" vertical="top"/>
      <protection/>
    </xf>
    <xf numFmtId="0" fontId="11" fillId="36" borderId="22" xfId="65" applyNumberFormat="1" applyFont="1" applyFill="1" applyBorder="1" applyAlignment="1" applyProtection="1">
      <alignment vertical="top"/>
      <protection/>
    </xf>
    <xf numFmtId="0" fontId="11" fillId="36" borderId="52" xfId="65" applyNumberFormat="1" applyFont="1" applyFill="1" applyBorder="1" applyAlignment="1" applyProtection="1">
      <alignment horizontal="center" vertical="top"/>
      <protection/>
    </xf>
    <xf numFmtId="0" fontId="11" fillId="36" borderId="53" xfId="65" applyNumberFormat="1" applyFont="1" applyFill="1" applyBorder="1" applyAlignment="1" applyProtection="1">
      <alignment vertical="top"/>
      <protection/>
    </xf>
    <xf numFmtId="0" fontId="11" fillId="36" borderId="47" xfId="65" applyNumberFormat="1" applyFont="1" applyFill="1" applyBorder="1" applyAlignment="1" applyProtection="1">
      <alignment vertical="top"/>
      <protection/>
    </xf>
    <xf numFmtId="181" fontId="0" fillId="36" borderId="25" xfId="65" applyNumberFormat="1" applyFont="1" applyFill="1" applyBorder="1" applyAlignment="1" applyProtection="1">
      <alignment vertical="top"/>
      <protection/>
    </xf>
    <xf numFmtId="0" fontId="11" fillId="0" borderId="15" xfId="65" applyNumberFormat="1" applyFont="1" applyFill="1" applyBorder="1" applyAlignment="1" applyProtection="1">
      <alignment horizontal="left" vertical="top"/>
      <protection/>
    </xf>
    <xf numFmtId="0" fontId="11" fillId="0" borderId="54" xfId="65" applyNumberFormat="1" applyFont="1" applyFill="1" applyBorder="1" applyAlignment="1" applyProtection="1">
      <alignment vertical="top"/>
      <protection/>
    </xf>
    <xf numFmtId="0" fontId="11" fillId="0" borderId="55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11" fillId="0" borderId="16" xfId="65" applyNumberFormat="1" applyFont="1" applyFill="1" applyBorder="1" applyAlignment="1" applyProtection="1">
      <alignment horizontal="left" vertical="top"/>
      <protection/>
    </xf>
    <xf numFmtId="0" fontId="11" fillId="0" borderId="42" xfId="65" applyNumberFormat="1" applyFont="1" applyFill="1" applyBorder="1" applyAlignment="1" applyProtection="1">
      <alignment vertical="top"/>
      <protection/>
    </xf>
    <xf numFmtId="0" fontId="11" fillId="0" borderId="0" xfId="65" applyNumberFormat="1" applyFont="1" applyFill="1" applyBorder="1" applyAlignment="1" applyProtection="1">
      <alignment vertical="top"/>
      <protection/>
    </xf>
    <xf numFmtId="0" fontId="0" fillId="0" borderId="57" xfId="65" applyNumberFormat="1" applyFont="1" applyFill="1" applyBorder="1" applyAlignment="1" applyProtection="1">
      <alignment vertical="top"/>
      <protection/>
    </xf>
    <xf numFmtId="0" fontId="11" fillId="0" borderId="17" xfId="65" applyNumberFormat="1" applyFont="1" applyFill="1" applyBorder="1" applyAlignment="1" applyProtection="1">
      <alignment horizontal="left" vertical="top"/>
      <protection/>
    </xf>
    <xf numFmtId="0" fontId="11" fillId="0" borderId="58" xfId="65" applyNumberFormat="1" applyFont="1" applyFill="1" applyBorder="1" applyAlignment="1" applyProtection="1">
      <alignment vertical="top"/>
      <protection/>
    </xf>
    <xf numFmtId="0" fontId="11" fillId="0" borderId="59" xfId="65" applyNumberFormat="1" applyFont="1" applyFill="1" applyBorder="1" applyAlignment="1" applyProtection="1">
      <alignment vertical="top"/>
      <protection/>
    </xf>
    <xf numFmtId="181" fontId="0" fillId="0" borderId="60" xfId="65" applyNumberFormat="1" applyFont="1" applyFill="1" applyBorder="1" applyAlignment="1" applyProtection="1">
      <alignment vertical="top"/>
      <protection/>
    </xf>
    <xf numFmtId="0" fontId="31" fillId="39" borderId="27" xfId="65" applyNumberFormat="1" applyFont="1" applyFill="1" applyBorder="1" applyAlignment="1" applyProtection="1">
      <alignment horizontal="centerContinuous" vertical="top"/>
      <protection/>
    </xf>
    <xf numFmtId="0" fontId="31" fillId="39" borderId="35" xfId="65" applyNumberFormat="1" applyFont="1" applyFill="1" applyBorder="1" applyAlignment="1" applyProtection="1">
      <alignment horizontal="centerContinuous" vertical="top"/>
      <protection/>
    </xf>
    <xf numFmtId="0" fontId="31" fillId="39" borderId="36" xfId="65" applyNumberFormat="1" applyFont="1" applyFill="1" applyBorder="1" applyAlignment="1" applyProtection="1">
      <alignment horizontal="centerContinuous" vertical="top"/>
      <protection/>
    </xf>
    <xf numFmtId="0" fontId="31" fillId="39" borderId="37" xfId="65" applyNumberFormat="1" applyFont="1" applyFill="1" applyBorder="1" applyAlignment="1" applyProtection="1">
      <alignment horizontal="centerContinuous" vertical="top"/>
      <protection/>
    </xf>
    <xf numFmtId="0" fontId="21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1" fillId="39" borderId="20" xfId="65" applyNumberFormat="1" applyFont="1" applyFill="1" applyBorder="1" applyAlignment="1" applyProtection="1">
      <alignment horizontal="center" vertical="top"/>
      <protection/>
    </xf>
    <xf numFmtId="0" fontId="11" fillId="39" borderId="38" xfId="65" applyNumberFormat="1" applyFont="1" applyFill="1" applyBorder="1" applyAlignment="1" applyProtection="1">
      <alignment vertical="top"/>
      <protection/>
    </xf>
    <xf numFmtId="0" fontId="11" fillId="39" borderId="11" xfId="65" applyNumberFormat="1" applyFont="1" applyFill="1" applyBorder="1" applyAlignment="1" applyProtection="1">
      <alignment vertical="top"/>
      <protection/>
    </xf>
    <xf numFmtId="0" fontId="0" fillId="39" borderId="24" xfId="65" applyNumberFormat="1" applyFont="1" applyFill="1" applyBorder="1" applyAlignment="1" applyProtection="1">
      <alignment vertical="top"/>
      <protection/>
    </xf>
    <xf numFmtId="0" fontId="11" fillId="39" borderId="46" xfId="65" applyNumberFormat="1" applyFont="1" applyFill="1" applyBorder="1" applyAlignment="1" applyProtection="1">
      <alignment vertical="top"/>
      <protection/>
    </xf>
    <xf numFmtId="0" fontId="11" fillId="39" borderId="47" xfId="65" applyNumberFormat="1" applyFont="1" applyFill="1" applyBorder="1" applyAlignment="1" applyProtection="1">
      <alignment vertical="top"/>
      <protection/>
    </xf>
    <xf numFmtId="181" fontId="0" fillId="39" borderId="25" xfId="65" applyNumberFormat="1" applyFont="1" applyFill="1" applyBorder="1" applyAlignment="1" applyProtection="1">
      <alignment vertical="top"/>
      <protection/>
    </xf>
    <xf numFmtId="0" fontId="11" fillId="20" borderId="38" xfId="65" applyNumberFormat="1" applyFont="1" applyFill="1" applyBorder="1" applyAlignment="1" applyProtection="1">
      <alignment horizontal="center" vertical="top"/>
      <protection/>
    </xf>
    <xf numFmtId="0" fontId="11" fillId="20" borderId="11" xfId="65" applyNumberFormat="1" applyFont="1" applyFill="1" applyBorder="1" applyAlignment="1" applyProtection="1">
      <alignment vertical="top" wrapText="1"/>
      <protection/>
    </xf>
    <xf numFmtId="0" fontId="11" fillId="20" borderId="1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11" fillId="20" borderId="46" xfId="65" applyNumberFormat="1" applyFont="1" applyFill="1" applyBorder="1" applyAlignment="1" applyProtection="1">
      <alignment horizontal="center" vertical="top"/>
      <protection/>
    </xf>
    <xf numFmtId="0" fontId="11" fillId="20" borderId="47" xfId="65" applyNumberFormat="1" applyFont="1" applyFill="1" applyBorder="1" applyAlignment="1" applyProtection="1">
      <alignment vertical="top"/>
      <protection/>
    </xf>
    <xf numFmtId="181" fontId="0" fillId="20" borderId="25" xfId="65" applyNumberFormat="1" applyFont="1" applyFill="1" applyBorder="1" applyAlignment="1" applyProtection="1">
      <alignment vertical="top"/>
      <protection/>
    </xf>
    <xf numFmtId="0" fontId="31" fillId="35" borderId="35" xfId="65" applyNumberFormat="1" applyFont="1" applyFill="1" applyBorder="1" applyAlignment="1" applyProtection="1">
      <alignment horizontal="centerContinuous" vertical="top"/>
      <protection/>
    </xf>
    <xf numFmtId="0" fontId="11" fillId="35" borderId="35" xfId="65" applyNumberFormat="1" applyFont="1" applyFill="1" applyBorder="1" applyAlignment="1" applyProtection="1">
      <alignment horizontal="centerContinuous" vertical="top"/>
      <protection/>
    </xf>
    <xf numFmtId="0" fontId="11" fillId="35" borderId="36" xfId="65" applyNumberFormat="1" applyFont="1" applyFill="1" applyBorder="1" applyAlignment="1" applyProtection="1">
      <alignment horizontal="centerContinuous" vertical="top"/>
      <protection/>
    </xf>
    <xf numFmtId="0" fontId="11" fillId="35" borderId="37" xfId="65" applyNumberFormat="1" applyFont="1" applyFill="1" applyBorder="1" applyAlignment="1" applyProtection="1">
      <alignment horizontal="centerContinuous" vertical="top"/>
      <protection/>
    </xf>
    <xf numFmtId="0" fontId="11" fillId="36" borderId="44" xfId="65" applyNumberFormat="1" applyFont="1" applyFill="1" applyBorder="1" applyAlignment="1" applyProtection="1">
      <alignment horizontal="center" vertical="top"/>
      <protection/>
    </xf>
    <xf numFmtId="0" fontId="27" fillId="36" borderId="38" xfId="65" applyNumberFormat="1" applyFont="1" applyFill="1" applyBorder="1" applyAlignment="1" applyProtection="1">
      <alignment vertical="top"/>
      <protection/>
    </xf>
    <xf numFmtId="0" fontId="0" fillId="36" borderId="24" xfId="65" applyNumberFormat="1" applyFont="1" applyFill="1" applyBorder="1" applyAlignment="1" applyProtection="1">
      <alignment vertical="top"/>
      <protection/>
    </xf>
    <xf numFmtId="0" fontId="11" fillId="36" borderId="38" xfId="65" applyNumberFormat="1" applyFont="1" applyFill="1" applyBorder="1" applyAlignment="1" applyProtection="1">
      <alignment vertical="top"/>
      <protection/>
    </xf>
    <xf numFmtId="0" fontId="11" fillId="36" borderId="38" xfId="65" applyNumberFormat="1" applyFont="1" applyFill="1" applyBorder="1" applyAlignment="1" applyProtection="1">
      <alignment vertical="top" wrapText="1"/>
      <protection/>
    </xf>
    <xf numFmtId="0" fontId="11" fillId="36" borderId="46" xfId="65" applyNumberFormat="1" applyFont="1" applyFill="1" applyBorder="1" applyAlignment="1" applyProtection="1">
      <alignment vertical="top" wrapText="1"/>
      <protection/>
    </xf>
    <xf numFmtId="0" fontId="11" fillId="36" borderId="61" xfId="65" applyNumberFormat="1" applyFont="1" applyFill="1" applyBorder="1" applyAlignment="1" applyProtection="1">
      <alignment horizontal="center" vertical="top"/>
      <protection/>
    </xf>
    <xf numFmtId="0" fontId="27" fillId="36" borderId="62" xfId="65" applyNumberFormat="1" applyFont="1" applyFill="1" applyBorder="1" applyAlignment="1" applyProtection="1">
      <alignment vertical="top"/>
      <protection/>
    </xf>
    <xf numFmtId="0" fontId="11" fillId="36" borderId="46" xfId="65" applyNumberFormat="1" applyFont="1" applyFill="1" applyBorder="1" applyAlignment="1" applyProtection="1">
      <alignment horizontal="center" vertical="top"/>
      <protection/>
    </xf>
    <xf numFmtId="0" fontId="11" fillId="36" borderId="47" xfId="65" applyNumberFormat="1" applyFont="1" applyFill="1" applyBorder="1" applyAlignment="1" applyProtection="1">
      <alignment vertical="top" wrapText="1"/>
      <protection/>
    </xf>
    <xf numFmtId="0" fontId="11" fillId="39" borderId="61" xfId="65" applyNumberFormat="1" applyFont="1" applyFill="1" applyBorder="1" applyAlignment="1" applyProtection="1">
      <alignment horizontal="center" vertical="top"/>
      <protection/>
    </xf>
    <xf numFmtId="0" fontId="11" fillId="39" borderId="62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11" fillId="39" borderId="38" xfId="65" applyNumberFormat="1" applyFont="1" applyFill="1" applyBorder="1" applyAlignment="1" applyProtection="1">
      <alignment horizontal="center" vertical="top"/>
      <protection/>
    </xf>
    <xf numFmtId="0" fontId="11" fillId="39" borderId="46" xfId="65" applyNumberFormat="1" applyFont="1" applyFill="1" applyBorder="1" applyAlignment="1" applyProtection="1">
      <alignment horizontal="center" vertical="top"/>
      <protection/>
    </xf>
    <xf numFmtId="0" fontId="31" fillId="41" borderId="35" xfId="65" applyNumberFormat="1" applyFont="1" applyFill="1" applyBorder="1" applyAlignment="1" applyProtection="1">
      <alignment horizontal="centerContinuous" vertical="top"/>
      <protection/>
    </xf>
    <xf numFmtId="0" fontId="31" fillId="41" borderId="36" xfId="65" applyNumberFormat="1" applyFont="1" applyFill="1" applyBorder="1" applyAlignment="1" applyProtection="1">
      <alignment horizontal="centerContinuous" vertical="top"/>
      <protection/>
    </xf>
    <xf numFmtId="0" fontId="31" fillId="41" borderId="37" xfId="65" applyNumberFormat="1" applyFont="1" applyFill="1" applyBorder="1" applyAlignment="1" applyProtection="1">
      <alignment horizontal="centerContinuous" vertical="top"/>
      <protection/>
    </xf>
    <xf numFmtId="0" fontId="11" fillId="41" borderId="38" xfId="65" applyNumberFormat="1" applyFont="1" applyFill="1" applyBorder="1" applyAlignment="1" applyProtection="1">
      <alignment horizontal="center" vertical="top"/>
      <protection/>
    </xf>
    <xf numFmtId="0" fontId="11" fillId="41" borderId="11" xfId="65" applyNumberFormat="1" applyFont="1" applyFill="1" applyBorder="1" applyAlignment="1" applyProtection="1">
      <alignment vertical="top"/>
      <protection/>
    </xf>
    <xf numFmtId="0" fontId="32" fillId="41" borderId="11" xfId="65" applyNumberFormat="1" applyFont="1" applyFill="1" applyBorder="1" applyAlignment="1" applyProtection="1">
      <alignment vertical="top"/>
      <protection/>
    </xf>
    <xf numFmtId="0" fontId="0" fillId="41" borderId="24" xfId="65" applyNumberFormat="1" applyFont="1" applyFill="1" applyBorder="1" applyAlignment="1" applyProtection="1">
      <alignment vertical="top"/>
      <protection/>
    </xf>
    <xf numFmtId="0" fontId="11" fillId="41" borderId="46" xfId="65" applyNumberFormat="1" applyFont="1" applyFill="1" applyBorder="1" applyAlignment="1" applyProtection="1">
      <alignment horizontal="center" vertical="top"/>
      <protection/>
    </xf>
    <xf numFmtId="0" fontId="11" fillId="41" borderId="47" xfId="65" applyNumberFormat="1" applyFont="1" applyFill="1" applyBorder="1" applyAlignment="1" applyProtection="1">
      <alignment vertical="top" wrapText="1"/>
      <protection/>
    </xf>
    <xf numFmtId="0" fontId="32" fillId="41" borderId="47" xfId="65" applyNumberFormat="1" applyFont="1" applyFill="1" applyBorder="1" applyAlignment="1" applyProtection="1">
      <alignment vertical="top"/>
      <protection/>
    </xf>
    <xf numFmtId="181" fontId="0" fillId="41" borderId="25" xfId="65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11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11" fillId="0" borderId="38" xfId="0" applyNumberFormat="1" applyFont="1" applyFill="1" applyBorder="1" applyAlignment="1" applyProtection="1">
      <alignment vertical="top"/>
      <protection/>
    </xf>
    <xf numFmtId="0" fontId="42" fillId="0" borderId="13" xfId="0" applyFont="1" applyBorder="1" applyAlignment="1">
      <alignment wrapText="1"/>
    </xf>
    <xf numFmtId="0" fontId="0" fillId="0" borderId="24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14" fontId="21" fillId="0" borderId="24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Fill="1" applyBorder="1" applyAlignment="1">
      <alignment horizontal="center" wrapText="1"/>
    </xf>
    <xf numFmtId="0" fontId="11" fillId="0" borderId="38" xfId="0" applyNumberFormat="1" applyFont="1" applyFill="1" applyBorder="1" applyAlignment="1" applyProtection="1">
      <alignment horizontal="left" vertical="top"/>
      <protection/>
    </xf>
    <xf numFmtId="16" fontId="11" fillId="0" borderId="38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vertical="top"/>
      <protection/>
    </xf>
    <xf numFmtId="0" fontId="11" fillId="0" borderId="47" xfId="0" applyNumberFormat="1" applyFont="1" applyFill="1" applyBorder="1" applyAlignment="1" applyProtection="1">
      <alignment vertical="top" wrapText="1"/>
      <protection/>
    </xf>
    <xf numFmtId="0" fontId="2" fillId="0" borderId="63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0" fontId="11" fillId="0" borderId="46" xfId="0" applyNumberFormat="1" applyFont="1" applyFill="1" applyBorder="1" applyAlignment="1" applyProtection="1">
      <alignment horizontal="left" vertical="top"/>
      <protection/>
    </xf>
    <xf numFmtId="0" fontId="2" fillId="0" borderId="58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43" fillId="0" borderId="24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42" xfId="0" applyNumberFormat="1" applyFont="1" applyFill="1" applyBorder="1" applyAlignment="1" applyProtection="1">
      <alignment vertical="top"/>
      <protection/>
    </xf>
    <xf numFmtId="0" fontId="11" fillId="0" borderId="61" xfId="0" applyNumberFormat="1" applyFont="1" applyFill="1" applyBorder="1" applyAlignment="1" applyProtection="1">
      <alignment vertical="top"/>
      <protection/>
    </xf>
    <xf numFmtId="0" fontId="11" fillId="0" borderId="62" xfId="0" applyNumberFormat="1" applyFont="1" applyFill="1" applyBorder="1" applyAlignment="1" applyProtection="1">
      <alignment vertical="top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14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/>
    </xf>
    <xf numFmtId="0" fontId="2" fillId="0" borderId="47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24" xfId="0" applyFont="1" applyBorder="1" applyAlignment="1">
      <alignment horizontal="center" wrapText="1"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180" fontId="25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" fillId="0" borderId="48" xfId="66" applyNumberFormat="1" applyFont="1" applyFill="1" applyBorder="1" applyAlignment="1" applyProtection="1">
      <alignment horizontal="center" vertical="top" wrapText="1"/>
      <protection/>
    </xf>
    <xf numFmtId="0" fontId="2" fillId="0" borderId="32" xfId="66" applyNumberFormat="1" applyFont="1" applyFill="1" applyBorder="1" applyAlignment="1" applyProtection="1">
      <alignment vertical="top"/>
      <protection/>
    </xf>
    <xf numFmtId="0" fontId="2" fillId="0" borderId="49" xfId="66" applyNumberFormat="1" applyFont="1" applyFill="1" applyBorder="1" applyAlignment="1" applyProtection="1">
      <alignment vertical="top"/>
      <protection/>
    </xf>
    <xf numFmtId="0" fontId="11" fillId="0" borderId="38" xfId="66" applyNumberFormat="1" applyFont="1" applyFill="1" applyBorder="1" applyAlignment="1" applyProtection="1">
      <alignment horizontal="center" vertical="top"/>
      <protection/>
    </xf>
    <xf numFmtId="0" fontId="11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11" fillId="0" borderId="46" xfId="66" applyNumberFormat="1" applyFont="1" applyFill="1" applyBorder="1" applyAlignment="1" applyProtection="1">
      <alignment horizontal="center" vertical="top"/>
      <protection/>
    </xf>
    <xf numFmtId="0" fontId="11" fillId="0" borderId="47" xfId="66" applyNumberFormat="1" applyFont="1" applyFill="1" applyBorder="1" applyAlignment="1" applyProtection="1">
      <alignment vertical="top"/>
      <protection/>
    </xf>
    <xf numFmtId="0" fontId="2" fillId="0" borderId="47" xfId="66" applyNumberFormat="1" applyFont="1" applyFill="1" applyBorder="1" applyAlignment="1" applyProtection="1">
      <alignment vertical="top"/>
      <protection/>
    </xf>
    <xf numFmtId="14" fontId="0" fillId="0" borderId="25" xfId="66" applyNumberFormat="1" applyFont="1" applyFill="1" applyBorder="1" applyAlignment="1" applyProtection="1">
      <alignment horizontal="right" vertical="top"/>
      <protection/>
    </xf>
    <xf numFmtId="0" fontId="31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31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31" fillId="35" borderId="37" xfId="66" applyNumberFormat="1" applyFont="1" applyFill="1" applyBorder="1" applyAlignment="1" applyProtection="1">
      <alignment horizontal="centerContinuous" vertical="top" wrapText="1"/>
      <protection/>
    </xf>
    <xf numFmtId="0" fontId="11" fillId="36" borderId="38" xfId="66" applyNumberFormat="1" applyFont="1" applyFill="1" applyBorder="1" applyAlignment="1" applyProtection="1">
      <alignment horizontal="center" vertical="top"/>
      <protection/>
    </xf>
    <xf numFmtId="0" fontId="11" fillId="36" borderId="11" xfId="66" applyNumberFormat="1" applyFont="1" applyFill="1" applyBorder="1" applyAlignment="1" applyProtection="1">
      <alignment vertical="top"/>
      <protection/>
    </xf>
    <xf numFmtId="0" fontId="27" fillId="36" borderId="1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11" fillId="36" borderId="11" xfId="66" applyNumberFormat="1" applyFont="1" applyFill="1" applyBorder="1" applyAlignment="1" applyProtection="1">
      <alignment vertical="top" wrapText="1"/>
      <protection/>
    </xf>
    <xf numFmtId="0" fontId="11" fillId="36" borderId="50" xfId="66" applyNumberFormat="1" applyFont="1" applyFill="1" applyBorder="1" applyAlignment="1" applyProtection="1">
      <alignment horizontal="center" vertical="top"/>
      <protection/>
    </xf>
    <xf numFmtId="0" fontId="11" fillId="36" borderId="10" xfId="66" applyNumberFormat="1" applyFont="1" applyFill="1" applyBorder="1" applyAlignment="1" applyProtection="1">
      <alignment vertical="top"/>
      <protection/>
    </xf>
    <xf numFmtId="181" fontId="0" fillId="36" borderId="51" xfId="66" applyNumberFormat="1" applyFont="1" applyFill="1" applyBorder="1" applyAlignment="1" applyProtection="1">
      <alignment vertical="top"/>
      <protection/>
    </xf>
    <xf numFmtId="16" fontId="11" fillId="36" borderId="39" xfId="66" applyNumberFormat="1" applyFont="1" applyFill="1" applyBorder="1" applyAlignment="1" applyProtection="1">
      <alignment horizontal="center" vertical="top"/>
      <protection/>
    </xf>
    <xf numFmtId="0" fontId="11" fillId="36" borderId="39" xfId="66" applyNumberFormat="1" applyFont="1" applyFill="1" applyBorder="1" applyAlignment="1" applyProtection="1">
      <alignment horizontal="center" vertical="top"/>
      <protection/>
    </xf>
    <xf numFmtId="0" fontId="11" fillId="36" borderId="22" xfId="66" applyNumberFormat="1" applyFont="1" applyFill="1" applyBorder="1" applyAlignment="1" applyProtection="1">
      <alignment vertical="top"/>
      <protection/>
    </xf>
    <xf numFmtId="0" fontId="11" fillId="36" borderId="52" xfId="66" applyNumberFormat="1" applyFont="1" applyFill="1" applyBorder="1" applyAlignment="1" applyProtection="1">
      <alignment horizontal="center" vertical="top"/>
      <protection/>
    </xf>
    <xf numFmtId="0" fontId="11" fillId="36" borderId="53" xfId="66" applyNumberFormat="1" applyFont="1" applyFill="1" applyBorder="1" applyAlignment="1" applyProtection="1">
      <alignment vertical="top"/>
      <protection/>
    </xf>
    <xf numFmtId="0" fontId="11" fillId="36" borderId="47" xfId="66" applyNumberFormat="1" applyFont="1" applyFill="1" applyBorder="1" applyAlignment="1" applyProtection="1">
      <alignment vertical="top"/>
      <protection/>
    </xf>
    <xf numFmtId="181" fontId="0" fillId="36" borderId="25" xfId="66" applyNumberFormat="1" applyFont="1" applyFill="1" applyBorder="1" applyAlignment="1" applyProtection="1">
      <alignment vertical="top"/>
      <protection/>
    </xf>
    <xf numFmtId="0" fontId="11" fillId="0" borderId="15" xfId="66" applyNumberFormat="1" applyFont="1" applyFill="1" applyBorder="1" applyAlignment="1" applyProtection="1">
      <alignment horizontal="left" vertical="top"/>
      <protection/>
    </xf>
    <xf numFmtId="0" fontId="11" fillId="0" borderId="54" xfId="66" applyNumberFormat="1" applyFont="1" applyFill="1" applyBorder="1" applyAlignment="1" applyProtection="1">
      <alignment vertical="top"/>
      <protection/>
    </xf>
    <xf numFmtId="0" fontId="11" fillId="0" borderId="55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1" fillId="0" borderId="16" xfId="66" applyNumberFormat="1" applyFont="1" applyFill="1" applyBorder="1" applyAlignment="1" applyProtection="1">
      <alignment horizontal="left" vertical="top"/>
      <protection/>
    </xf>
    <xf numFmtId="0" fontId="11" fillId="0" borderId="42" xfId="66" applyNumberFormat="1" applyFont="1" applyFill="1" applyBorder="1" applyAlignment="1" applyProtection="1">
      <alignment vertical="top"/>
      <protection/>
    </xf>
    <xf numFmtId="0" fontId="11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1" fillId="0" borderId="17" xfId="66" applyNumberFormat="1" applyFont="1" applyFill="1" applyBorder="1" applyAlignment="1" applyProtection="1">
      <alignment horizontal="left" vertical="top"/>
      <protection/>
    </xf>
    <xf numFmtId="0" fontId="11" fillId="0" borderId="58" xfId="66" applyNumberFormat="1" applyFont="1" applyFill="1" applyBorder="1" applyAlignment="1" applyProtection="1">
      <alignment vertical="top"/>
      <protection/>
    </xf>
    <xf numFmtId="0" fontId="11" fillId="0" borderId="59" xfId="66" applyNumberFormat="1" applyFont="1" applyFill="1" applyBorder="1" applyAlignment="1" applyProtection="1">
      <alignment vertical="top"/>
      <protection/>
    </xf>
    <xf numFmtId="181" fontId="0" fillId="0" borderId="60" xfId="66" applyNumberFormat="1" applyFont="1" applyFill="1" applyBorder="1" applyAlignment="1" applyProtection="1">
      <alignment vertical="top"/>
      <protection/>
    </xf>
    <xf numFmtId="0" fontId="31" fillId="39" borderId="27" xfId="66" applyNumberFormat="1" applyFont="1" applyFill="1" applyBorder="1" applyAlignment="1" applyProtection="1">
      <alignment horizontal="centerContinuous" vertical="top"/>
      <protection/>
    </xf>
    <xf numFmtId="0" fontId="31" fillId="39" borderId="35" xfId="66" applyNumberFormat="1" applyFont="1" applyFill="1" applyBorder="1" applyAlignment="1" applyProtection="1">
      <alignment horizontal="centerContinuous" vertical="top"/>
      <protection/>
    </xf>
    <xf numFmtId="0" fontId="31" fillId="39" borderId="36" xfId="66" applyNumberFormat="1" applyFont="1" applyFill="1" applyBorder="1" applyAlignment="1" applyProtection="1">
      <alignment horizontal="centerContinuous" vertical="top"/>
      <protection/>
    </xf>
    <xf numFmtId="0" fontId="31" fillId="39" borderId="37" xfId="66" applyNumberFormat="1" applyFont="1" applyFill="1" applyBorder="1" applyAlignment="1" applyProtection="1">
      <alignment horizontal="centerContinuous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1" fillId="39" borderId="20" xfId="66" applyNumberFormat="1" applyFont="1" applyFill="1" applyBorder="1" applyAlignment="1" applyProtection="1">
      <alignment horizontal="center" vertical="top"/>
      <protection/>
    </xf>
    <xf numFmtId="0" fontId="11" fillId="39" borderId="38" xfId="66" applyNumberFormat="1" applyFont="1" applyFill="1" applyBorder="1" applyAlignment="1" applyProtection="1">
      <alignment vertical="top"/>
      <protection/>
    </xf>
    <xf numFmtId="0" fontId="11" fillId="39" borderId="11" xfId="66" applyNumberFormat="1" applyFont="1" applyFill="1" applyBorder="1" applyAlignment="1" applyProtection="1">
      <alignment vertical="top"/>
      <protection/>
    </xf>
    <xf numFmtId="0" fontId="0" fillId="39" borderId="24" xfId="66" applyNumberFormat="1" applyFont="1" applyFill="1" applyBorder="1" applyAlignment="1" applyProtection="1">
      <alignment vertical="top"/>
      <protection/>
    </xf>
    <xf numFmtId="0" fontId="11" fillId="39" borderId="46" xfId="66" applyNumberFormat="1" applyFont="1" applyFill="1" applyBorder="1" applyAlignment="1" applyProtection="1">
      <alignment vertical="top"/>
      <protection/>
    </xf>
    <xf numFmtId="0" fontId="11" fillId="39" borderId="47" xfId="66" applyNumberFormat="1" applyFont="1" applyFill="1" applyBorder="1" applyAlignment="1" applyProtection="1">
      <alignment vertical="top"/>
      <protection/>
    </xf>
    <xf numFmtId="181" fontId="0" fillId="39" borderId="25" xfId="66" applyNumberFormat="1" applyFont="1" applyFill="1" applyBorder="1" applyAlignment="1" applyProtection="1">
      <alignment vertical="top"/>
      <protection/>
    </xf>
    <xf numFmtId="0" fontId="11" fillId="20" borderId="38" xfId="66" applyNumberFormat="1" applyFont="1" applyFill="1" applyBorder="1" applyAlignment="1" applyProtection="1">
      <alignment horizontal="center" vertical="top"/>
      <protection/>
    </xf>
    <xf numFmtId="0" fontId="11" fillId="20" borderId="11" xfId="66" applyNumberFormat="1" applyFont="1" applyFill="1" applyBorder="1" applyAlignment="1" applyProtection="1">
      <alignment vertical="top" wrapText="1"/>
      <protection/>
    </xf>
    <xf numFmtId="0" fontId="11" fillId="20" borderId="1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11" fillId="20" borderId="46" xfId="66" applyNumberFormat="1" applyFont="1" applyFill="1" applyBorder="1" applyAlignment="1" applyProtection="1">
      <alignment horizontal="center" vertical="top"/>
      <protection/>
    </xf>
    <xf numFmtId="0" fontId="11" fillId="20" borderId="47" xfId="66" applyNumberFormat="1" applyFont="1" applyFill="1" applyBorder="1" applyAlignment="1" applyProtection="1">
      <alignment vertical="top"/>
      <protection/>
    </xf>
    <xf numFmtId="181" fontId="0" fillId="20" borderId="25" xfId="66" applyNumberFormat="1" applyFont="1" applyFill="1" applyBorder="1" applyAlignment="1" applyProtection="1">
      <alignment vertical="top"/>
      <protection/>
    </xf>
    <xf numFmtId="0" fontId="31" fillId="35" borderId="35" xfId="66" applyNumberFormat="1" applyFont="1" applyFill="1" applyBorder="1" applyAlignment="1" applyProtection="1">
      <alignment horizontal="centerContinuous" vertical="top"/>
      <protection/>
    </xf>
    <xf numFmtId="0" fontId="11" fillId="35" borderId="35" xfId="66" applyNumberFormat="1" applyFont="1" applyFill="1" applyBorder="1" applyAlignment="1" applyProtection="1">
      <alignment horizontal="centerContinuous" vertical="top"/>
      <protection/>
    </xf>
    <xf numFmtId="0" fontId="11" fillId="35" borderId="36" xfId="66" applyNumberFormat="1" applyFont="1" applyFill="1" applyBorder="1" applyAlignment="1" applyProtection="1">
      <alignment horizontal="centerContinuous" vertical="top"/>
      <protection/>
    </xf>
    <xf numFmtId="0" fontId="11" fillId="35" borderId="37" xfId="66" applyNumberFormat="1" applyFont="1" applyFill="1" applyBorder="1" applyAlignment="1" applyProtection="1">
      <alignment horizontal="centerContinuous" vertical="top"/>
      <protection/>
    </xf>
    <xf numFmtId="0" fontId="11" fillId="36" borderId="44" xfId="66" applyNumberFormat="1" applyFont="1" applyFill="1" applyBorder="1" applyAlignment="1" applyProtection="1">
      <alignment horizontal="center" vertical="top"/>
      <protection/>
    </xf>
    <xf numFmtId="0" fontId="27" fillId="36" borderId="38" xfId="66" applyNumberFormat="1" applyFont="1" applyFill="1" applyBorder="1" applyAlignment="1" applyProtection="1">
      <alignment vertical="top"/>
      <protection/>
    </xf>
    <xf numFmtId="0" fontId="0" fillId="36" borderId="24" xfId="66" applyNumberFormat="1" applyFont="1" applyFill="1" applyBorder="1" applyAlignment="1" applyProtection="1">
      <alignment vertical="top"/>
      <protection/>
    </xf>
    <xf numFmtId="0" fontId="11" fillId="36" borderId="38" xfId="66" applyNumberFormat="1" applyFont="1" applyFill="1" applyBorder="1" applyAlignment="1" applyProtection="1">
      <alignment vertical="top"/>
      <protection/>
    </xf>
    <xf numFmtId="0" fontId="11" fillId="36" borderId="38" xfId="66" applyNumberFormat="1" applyFont="1" applyFill="1" applyBorder="1" applyAlignment="1" applyProtection="1">
      <alignment vertical="top" wrapText="1"/>
      <protection/>
    </xf>
    <xf numFmtId="0" fontId="11" fillId="36" borderId="46" xfId="66" applyNumberFormat="1" applyFont="1" applyFill="1" applyBorder="1" applyAlignment="1" applyProtection="1">
      <alignment vertical="top" wrapText="1"/>
      <protection/>
    </xf>
    <xf numFmtId="0" fontId="11" fillId="36" borderId="61" xfId="66" applyNumberFormat="1" applyFont="1" applyFill="1" applyBorder="1" applyAlignment="1" applyProtection="1">
      <alignment horizontal="center" vertical="top"/>
      <protection/>
    </xf>
    <xf numFmtId="0" fontId="27" fillId="36" borderId="62" xfId="66" applyNumberFormat="1" applyFont="1" applyFill="1" applyBorder="1" applyAlignment="1" applyProtection="1">
      <alignment vertical="top"/>
      <protection/>
    </xf>
    <xf numFmtId="0" fontId="11" fillId="36" borderId="46" xfId="66" applyNumberFormat="1" applyFont="1" applyFill="1" applyBorder="1" applyAlignment="1" applyProtection="1">
      <alignment horizontal="center" vertical="top"/>
      <protection/>
    </xf>
    <xf numFmtId="0" fontId="11" fillId="36" borderId="47" xfId="66" applyNumberFormat="1" applyFont="1" applyFill="1" applyBorder="1" applyAlignment="1" applyProtection="1">
      <alignment vertical="top" wrapText="1"/>
      <protection/>
    </xf>
    <xf numFmtId="0" fontId="11" fillId="39" borderId="61" xfId="66" applyNumberFormat="1" applyFont="1" applyFill="1" applyBorder="1" applyAlignment="1" applyProtection="1">
      <alignment horizontal="center" vertical="top"/>
      <protection/>
    </xf>
    <xf numFmtId="0" fontId="11" fillId="39" borderId="62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11" fillId="39" borderId="38" xfId="66" applyNumberFormat="1" applyFont="1" applyFill="1" applyBorder="1" applyAlignment="1" applyProtection="1">
      <alignment horizontal="center" vertical="top"/>
      <protection/>
    </xf>
    <xf numFmtId="0" fontId="11" fillId="39" borderId="46" xfId="66" applyNumberFormat="1" applyFont="1" applyFill="1" applyBorder="1" applyAlignment="1" applyProtection="1">
      <alignment horizontal="center" vertical="top"/>
      <protection/>
    </xf>
    <xf numFmtId="0" fontId="31" fillId="41" borderId="35" xfId="66" applyNumberFormat="1" applyFont="1" applyFill="1" applyBorder="1" applyAlignment="1" applyProtection="1">
      <alignment horizontal="centerContinuous" vertical="top"/>
      <protection/>
    </xf>
    <xf numFmtId="0" fontId="31" fillId="41" borderId="36" xfId="66" applyNumberFormat="1" applyFont="1" applyFill="1" applyBorder="1" applyAlignment="1" applyProtection="1">
      <alignment horizontal="centerContinuous" vertical="top"/>
      <protection/>
    </xf>
    <xf numFmtId="0" fontId="31" fillId="41" borderId="37" xfId="66" applyNumberFormat="1" applyFont="1" applyFill="1" applyBorder="1" applyAlignment="1" applyProtection="1">
      <alignment horizontal="centerContinuous" vertical="top"/>
      <protection/>
    </xf>
    <xf numFmtId="0" fontId="11" fillId="41" borderId="38" xfId="66" applyNumberFormat="1" applyFont="1" applyFill="1" applyBorder="1" applyAlignment="1" applyProtection="1">
      <alignment horizontal="center" vertical="top"/>
      <protection/>
    </xf>
    <xf numFmtId="0" fontId="11" fillId="41" borderId="11" xfId="66" applyNumberFormat="1" applyFont="1" applyFill="1" applyBorder="1" applyAlignment="1" applyProtection="1">
      <alignment vertical="top"/>
      <protection/>
    </xf>
    <xf numFmtId="0" fontId="32" fillId="41" borderId="11" xfId="66" applyNumberFormat="1" applyFont="1" applyFill="1" applyBorder="1" applyAlignment="1" applyProtection="1">
      <alignment vertical="top"/>
      <protection/>
    </xf>
    <xf numFmtId="0" fontId="0" fillId="41" borderId="24" xfId="66" applyNumberFormat="1" applyFont="1" applyFill="1" applyBorder="1" applyAlignment="1" applyProtection="1">
      <alignment vertical="top"/>
      <protection/>
    </xf>
    <xf numFmtId="0" fontId="11" fillId="41" borderId="46" xfId="66" applyNumberFormat="1" applyFont="1" applyFill="1" applyBorder="1" applyAlignment="1" applyProtection="1">
      <alignment horizontal="center" vertical="top"/>
      <protection/>
    </xf>
    <xf numFmtId="0" fontId="11" fillId="41" borderId="47" xfId="66" applyNumberFormat="1" applyFont="1" applyFill="1" applyBorder="1" applyAlignment="1" applyProtection="1">
      <alignment vertical="top" wrapText="1"/>
      <protection/>
    </xf>
    <xf numFmtId="0" fontId="32" fillId="41" borderId="47" xfId="66" applyNumberFormat="1" applyFont="1" applyFill="1" applyBorder="1" applyAlignment="1" applyProtection="1">
      <alignment vertical="top"/>
      <protection/>
    </xf>
    <xf numFmtId="181" fontId="0" fillId="41" borderId="25" xfId="66" applyNumberFormat="1" applyFont="1" applyFill="1" applyBorder="1" applyAlignment="1" applyProtection="1">
      <alignment vertical="top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33" xfId="0" applyNumberFormat="1" applyFont="1" applyBorder="1" applyAlignment="1">
      <alignment horizontal="right" vertical="center" wrapText="1"/>
    </xf>
    <xf numFmtId="180" fontId="1" fillId="0" borderId="32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2" fontId="0" fillId="0" borderId="20" xfId="0" applyNumberFormat="1" applyFont="1" applyFill="1" applyBorder="1" applyAlignment="1" applyProtection="1">
      <alignment horizontal="left"/>
      <protection/>
    </xf>
    <xf numFmtId="2" fontId="0" fillId="0" borderId="26" xfId="0" applyNumberFormat="1" applyFont="1" applyFill="1" applyBorder="1" applyAlignment="1" applyProtection="1">
      <alignment horizontal="left"/>
      <protection/>
    </xf>
    <xf numFmtId="2" fontId="0" fillId="0" borderId="18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35" xfId="0" applyNumberFormat="1" applyFont="1" applyFill="1" applyBorder="1" applyAlignment="1" applyProtection="1">
      <alignment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67" xfId="0" applyNumberFormat="1" applyFont="1" applyFill="1" applyBorder="1" applyAlignment="1" applyProtection="1">
      <alignment vertical="top"/>
      <protection/>
    </xf>
    <xf numFmtId="0" fontId="11" fillId="0" borderId="20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13" fillId="0" borderId="68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2" fontId="16" fillId="0" borderId="11" xfId="0" applyNumberFormat="1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right" vertical="top" wrapText="1"/>
    </xf>
    <xf numFmtId="180" fontId="1" fillId="0" borderId="33" xfId="0" applyNumberFormat="1" applyFont="1" applyFill="1" applyBorder="1" applyAlignment="1">
      <alignment horizontal="right" vertical="top" wrapText="1"/>
    </xf>
    <xf numFmtId="180" fontId="1" fillId="0" borderId="32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0" fontId="0" fillId="0" borderId="32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180" fontId="2" fillId="0" borderId="33" xfId="0" applyNumberFormat="1" applyFont="1" applyFill="1" applyBorder="1" applyAlignment="1">
      <alignment horizontal="right" vertical="top" wrapText="1"/>
    </xf>
    <xf numFmtId="180" fontId="2" fillId="0" borderId="32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0" fillId="0" borderId="28" xfId="0" applyBorder="1" applyAlignment="1">
      <alignment wrapText="1"/>
    </xf>
    <xf numFmtId="0" fontId="1" fillId="0" borderId="11" xfId="0" applyFont="1" applyFill="1" applyBorder="1" applyAlignment="1">
      <alignment horizontal="center" vertical="center" textRotation="90" wrapText="1"/>
    </xf>
    <xf numFmtId="16" fontId="1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right" vertical="top" wrapText="1"/>
    </xf>
    <xf numFmtId="0" fontId="6" fillId="0" borderId="2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16" fontId="1" fillId="0" borderId="11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31" fillId="35" borderId="44" xfId="0" applyNumberFormat="1" applyFont="1" applyFill="1" applyBorder="1" applyAlignment="1" applyProtection="1">
      <alignment vertical="top" wrapText="1"/>
      <protection/>
    </xf>
    <xf numFmtId="0" fontId="31" fillId="35" borderId="26" xfId="0" applyNumberFormat="1" applyFont="1" applyFill="1" applyBorder="1" applyAlignment="1" applyProtection="1">
      <alignment vertical="top" wrapText="1"/>
      <protection/>
    </xf>
    <xf numFmtId="0" fontId="31" fillId="35" borderId="45" xfId="0" applyNumberFormat="1" applyFont="1" applyFill="1" applyBorder="1" applyAlignment="1" applyProtection="1">
      <alignment vertical="top" wrapText="1"/>
      <protection/>
    </xf>
    <xf numFmtId="0" fontId="25" fillId="0" borderId="20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11" fillId="0" borderId="22" xfId="0" applyNumberFormat="1" applyFont="1" applyFill="1" applyBorder="1" applyAlignment="1" applyProtection="1">
      <alignment horizontal="left" vertical="top" wrapText="1"/>
      <protection/>
    </xf>
    <xf numFmtId="0" fontId="11" fillId="0" borderId="41" xfId="0" applyNumberFormat="1" applyFont="1" applyFill="1" applyBorder="1" applyAlignment="1" applyProtection="1">
      <alignment horizontal="left" vertical="top" wrapText="1"/>
      <protection/>
    </xf>
    <xf numFmtId="4" fontId="20" fillId="36" borderId="75" xfId="65" applyNumberFormat="1" applyFont="1" applyFill="1" applyBorder="1" applyAlignment="1" applyProtection="1">
      <alignment horizontal="center" vertical="center" wrapText="1"/>
      <protection/>
    </xf>
    <xf numFmtId="4" fontId="20" fillId="36" borderId="37" xfId="65" applyNumberFormat="1" applyFont="1" applyFill="1" applyBorder="1" applyAlignment="1" applyProtection="1">
      <alignment horizontal="center" vertical="center" wrapText="1"/>
      <protection/>
    </xf>
    <xf numFmtId="0" fontId="41" fillId="0" borderId="71" xfId="65" applyFont="1" applyFill="1" applyBorder="1" applyAlignment="1">
      <alignment horizontal="left"/>
      <protection/>
    </xf>
    <xf numFmtId="0" fontId="41" fillId="0" borderId="72" xfId="65" applyFont="1" applyFill="1" applyBorder="1" applyAlignment="1">
      <alignment horizontal="left"/>
      <protection/>
    </xf>
    <xf numFmtId="0" fontId="41" fillId="0" borderId="73" xfId="65" applyFont="1" applyFill="1" applyBorder="1" applyAlignment="1">
      <alignment horizontal="left"/>
      <protection/>
    </xf>
    <xf numFmtId="0" fontId="31" fillId="20" borderId="35" xfId="65" applyNumberFormat="1" applyFont="1" applyFill="1" applyBorder="1" applyAlignment="1" applyProtection="1">
      <alignment horizontal="center" vertical="top"/>
      <protection/>
    </xf>
    <xf numFmtId="0" fontId="31" fillId="20" borderId="36" xfId="65" applyNumberFormat="1" applyFont="1" applyFill="1" applyBorder="1" applyAlignment="1" applyProtection="1">
      <alignment horizontal="center" vertical="top"/>
      <protection/>
    </xf>
    <xf numFmtId="0" fontId="31" fillId="20" borderId="37" xfId="65" applyNumberFormat="1" applyFont="1" applyFill="1" applyBorder="1" applyAlignment="1" applyProtection="1">
      <alignment horizontal="center" vertical="top"/>
      <protection/>
    </xf>
    <xf numFmtId="0" fontId="20" fillId="36" borderId="20" xfId="65" applyNumberFormat="1" applyFont="1" applyFill="1" applyBorder="1" applyAlignment="1" applyProtection="1">
      <alignment horizontal="center" vertical="center" wrapText="1"/>
      <protection/>
    </xf>
    <xf numFmtId="0" fontId="20" fillId="36" borderId="45" xfId="65" applyNumberFormat="1" applyFont="1" applyFill="1" applyBorder="1" applyAlignment="1" applyProtection="1">
      <alignment horizontal="center" vertical="center" wrapText="1"/>
      <protection/>
    </xf>
    <xf numFmtId="0" fontId="20" fillId="36" borderId="75" xfId="65" applyNumberFormat="1" applyFont="1" applyFill="1" applyBorder="1" applyAlignment="1" applyProtection="1">
      <alignment horizontal="center" vertical="center" wrapText="1"/>
      <protection/>
    </xf>
    <xf numFmtId="0" fontId="20" fillId="36" borderId="37" xfId="65" applyNumberFormat="1" applyFont="1" applyFill="1" applyBorder="1" applyAlignment="1" applyProtection="1">
      <alignment horizontal="center" vertical="center" wrapText="1"/>
      <protection/>
    </xf>
    <xf numFmtId="0" fontId="31" fillId="35" borderId="35" xfId="65" applyNumberFormat="1" applyFont="1" applyFill="1" applyBorder="1" applyAlignment="1" applyProtection="1">
      <alignment horizontal="center" vertical="top" wrapText="1"/>
      <protection/>
    </xf>
    <xf numFmtId="0" fontId="31" fillId="35" borderId="36" xfId="65" applyNumberFormat="1" applyFont="1" applyFill="1" applyBorder="1" applyAlignment="1" applyProtection="1">
      <alignment horizontal="center" vertical="top" wrapText="1"/>
      <protection/>
    </xf>
    <xf numFmtId="0" fontId="31" fillId="35" borderId="37" xfId="65" applyNumberFormat="1" applyFont="1" applyFill="1" applyBorder="1" applyAlignment="1" applyProtection="1">
      <alignment horizontal="center" vertical="top" wrapText="1"/>
      <protection/>
    </xf>
    <xf numFmtId="0" fontId="25" fillId="0" borderId="20" xfId="65" applyFont="1" applyFill="1" applyBorder="1" applyAlignment="1">
      <alignment vertical="top" wrapText="1"/>
      <protection/>
    </xf>
    <xf numFmtId="0" fontId="25" fillId="0" borderId="26" xfId="65" applyFont="1" applyFill="1" applyBorder="1" applyAlignment="1">
      <alignment vertical="top" wrapText="1"/>
      <protection/>
    </xf>
    <xf numFmtId="0" fontId="25" fillId="0" borderId="45" xfId="65" applyFont="1" applyFill="1" applyBorder="1" applyAlignment="1">
      <alignment vertical="top" wrapText="1"/>
      <protection/>
    </xf>
    <xf numFmtId="0" fontId="11" fillId="0" borderId="55" xfId="65" applyNumberFormat="1" applyFont="1" applyFill="1" applyBorder="1" applyAlignment="1" applyProtection="1">
      <alignment horizontal="left" vertical="top" wrapText="1"/>
      <protection/>
    </xf>
    <xf numFmtId="0" fontId="11" fillId="0" borderId="56" xfId="65" applyNumberFormat="1" applyFont="1" applyFill="1" applyBorder="1" applyAlignment="1" applyProtection="1">
      <alignment horizontal="left" vertical="top" wrapText="1"/>
      <protection/>
    </xf>
    <xf numFmtId="0" fontId="31" fillId="35" borderId="15" xfId="65" applyNumberFormat="1" applyFont="1" applyFill="1" applyBorder="1" applyAlignment="1" applyProtection="1">
      <alignment horizontal="center" vertical="top"/>
      <protection/>
    </xf>
    <xf numFmtId="0" fontId="31" fillId="35" borderId="55" xfId="65" applyNumberFormat="1" applyFont="1" applyFill="1" applyBorder="1" applyAlignment="1" applyProtection="1">
      <alignment horizontal="center" vertical="top"/>
      <protection/>
    </xf>
    <xf numFmtId="0" fontId="31" fillId="35" borderId="56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7" xfId="65" applyNumberFormat="1" applyFont="1" applyFill="1" applyBorder="1" applyAlignment="1" applyProtection="1">
      <alignment horizontal="left" vertical="top"/>
      <protection/>
    </xf>
    <xf numFmtId="0" fontId="41" fillId="0" borderId="71" xfId="66" applyFont="1" applyFill="1" applyBorder="1" applyAlignment="1">
      <alignment horizontal="left"/>
      <protection/>
    </xf>
    <xf numFmtId="0" fontId="41" fillId="0" borderId="72" xfId="66" applyFont="1" applyFill="1" applyBorder="1" applyAlignment="1">
      <alignment horizontal="left"/>
      <protection/>
    </xf>
    <xf numFmtId="0" fontId="41" fillId="0" borderId="73" xfId="66" applyFont="1" applyFill="1" applyBorder="1" applyAlignment="1">
      <alignment horizontal="left"/>
      <protection/>
    </xf>
    <xf numFmtId="0" fontId="31" fillId="20" borderId="35" xfId="66" applyNumberFormat="1" applyFont="1" applyFill="1" applyBorder="1" applyAlignment="1" applyProtection="1">
      <alignment horizontal="center" vertical="top"/>
      <protection/>
    </xf>
    <xf numFmtId="0" fontId="31" fillId="20" borderId="36" xfId="66" applyNumberFormat="1" applyFont="1" applyFill="1" applyBorder="1" applyAlignment="1" applyProtection="1">
      <alignment horizontal="center" vertical="top"/>
      <protection/>
    </xf>
    <xf numFmtId="0" fontId="31" fillId="20" borderId="37" xfId="66" applyNumberFormat="1" applyFont="1" applyFill="1" applyBorder="1" applyAlignment="1" applyProtection="1">
      <alignment horizontal="center" vertical="top"/>
      <protection/>
    </xf>
    <xf numFmtId="0" fontId="20" fillId="36" borderId="20" xfId="66" applyNumberFormat="1" applyFont="1" applyFill="1" applyBorder="1" applyAlignment="1" applyProtection="1">
      <alignment horizontal="center" vertical="center" wrapText="1"/>
      <protection/>
    </xf>
    <xf numFmtId="0" fontId="20" fillId="36" borderId="45" xfId="66" applyNumberFormat="1" applyFont="1" applyFill="1" applyBorder="1" applyAlignment="1" applyProtection="1">
      <alignment horizontal="center" vertical="center" wrapText="1"/>
      <protection/>
    </xf>
    <xf numFmtId="0" fontId="20" fillId="36" borderId="75" xfId="66" applyNumberFormat="1" applyFont="1" applyFill="1" applyBorder="1" applyAlignment="1" applyProtection="1">
      <alignment horizontal="center" vertical="center" wrapText="1"/>
      <protection/>
    </xf>
    <xf numFmtId="0" fontId="20" fillId="36" borderId="37" xfId="66" applyNumberFormat="1" applyFont="1" applyFill="1" applyBorder="1" applyAlignment="1" applyProtection="1">
      <alignment horizontal="center" vertical="center" wrapText="1"/>
      <protection/>
    </xf>
    <xf numFmtId="0" fontId="31" fillId="35" borderId="35" xfId="66" applyNumberFormat="1" applyFont="1" applyFill="1" applyBorder="1" applyAlignment="1" applyProtection="1">
      <alignment horizontal="center" vertical="top" wrapText="1"/>
      <protection/>
    </xf>
    <xf numFmtId="0" fontId="31" fillId="35" borderId="36" xfId="66" applyNumberFormat="1" applyFont="1" applyFill="1" applyBorder="1" applyAlignment="1" applyProtection="1">
      <alignment horizontal="center" vertical="top" wrapText="1"/>
      <protection/>
    </xf>
    <xf numFmtId="0" fontId="31" fillId="35" borderId="37" xfId="66" applyNumberFormat="1" applyFont="1" applyFill="1" applyBorder="1" applyAlignment="1" applyProtection="1">
      <alignment horizontal="center" vertical="top" wrapText="1"/>
      <protection/>
    </xf>
    <xf numFmtId="0" fontId="25" fillId="0" borderId="20" xfId="66" applyFont="1" applyFill="1" applyBorder="1" applyAlignment="1">
      <alignment vertical="top" wrapText="1"/>
      <protection/>
    </xf>
    <xf numFmtId="0" fontId="25" fillId="0" borderId="26" xfId="66" applyFont="1" applyFill="1" applyBorder="1" applyAlignment="1">
      <alignment vertical="top" wrapText="1"/>
      <protection/>
    </xf>
    <xf numFmtId="0" fontId="25" fillId="0" borderId="45" xfId="66" applyFont="1" applyFill="1" applyBorder="1" applyAlignment="1">
      <alignment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7" xfId="66" applyNumberFormat="1" applyFont="1" applyFill="1" applyBorder="1" applyAlignment="1" applyProtection="1">
      <alignment horizontal="left" vertical="top"/>
      <protection/>
    </xf>
    <xf numFmtId="0" fontId="11" fillId="0" borderId="55" xfId="66" applyNumberFormat="1" applyFont="1" applyFill="1" applyBorder="1" applyAlignment="1" applyProtection="1">
      <alignment horizontal="left" vertical="top" wrapText="1"/>
      <protection/>
    </xf>
    <xf numFmtId="0" fontId="11" fillId="0" borderId="56" xfId="66" applyNumberFormat="1" applyFont="1" applyFill="1" applyBorder="1" applyAlignment="1" applyProtection="1">
      <alignment horizontal="left" vertical="top" wrapText="1"/>
      <protection/>
    </xf>
    <xf numFmtId="4" fontId="20" fillId="36" borderId="75" xfId="66" applyNumberFormat="1" applyFont="1" applyFill="1" applyBorder="1" applyAlignment="1" applyProtection="1">
      <alignment horizontal="center" vertical="center" wrapText="1"/>
      <protection/>
    </xf>
    <xf numFmtId="4" fontId="20" fillId="36" borderId="37" xfId="66" applyNumberFormat="1" applyFont="1" applyFill="1" applyBorder="1" applyAlignment="1" applyProtection="1">
      <alignment horizontal="center" vertical="center" wrapText="1"/>
      <protection/>
    </xf>
    <xf numFmtId="0" fontId="31" fillId="35" borderId="15" xfId="66" applyNumberFormat="1" applyFont="1" applyFill="1" applyBorder="1" applyAlignment="1" applyProtection="1">
      <alignment horizontal="center" vertical="top"/>
      <protection/>
    </xf>
    <xf numFmtId="0" fontId="31" fillId="35" borderId="55" xfId="66" applyNumberFormat="1" applyFont="1" applyFill="1" applyBorder="1" applyAlignment="1" applyProtection="1">
      <alignment horizontal="center" vertical="top"/>
      <protection/>
    </xf>
    <xf numFmtId="0" fontId="31" fillId="35" borderId="56" xfId="66" applyNumberFormat="1" applyFont="1" applyFill="1" applyBorder="1" applyAlignment="1" applyProtection="1">
      <alignment horizontal="center" vertical="top"/>
      <protection/>
    </xf>
    <xf numFmtId="0" fontId="11" fillId="0" borderId="0" xfId="66" applyNumberFormat="1" applyFont="1" applyFill="1" applyBorder="1" applyAlignment="1" applyProtection="1">
      <alignment vertical="top"/>
      <protection/>
    </xf>
    <xf numFmtId="0" fontId="11" fillId="0" borderId="57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421875" style="9" customWidth="1"/>
    <col min="2" max="2" width="62.421875" style="9" customWidth="1"/>
    <col min="3" max="3" width="10.57421875" style="9" customWidth="1"/>
    <col min="4" max="4" width="32.421875" style="9" customWidth="1"/>
    <col min="5" max="16384" width="9.140625" style="9" customWidth="1"/>
  </cols>
  <sheetData>
    <row r="1" ht="15.75">
      <c r="A1" s="50" t="s">
        <v>528</v>
      </c>
    </row>
    <row r="2" ht="15.75">
      <c r="A2" s="50" t="s">
        <v>529</v>
      </c>
    </row>
    <row r="3" ht="15.75">
      <c r="A3" s="50" t="s">
        <v>530</v>
      </c>
    </row>
    <row r="5" ht="15.75">
      <c r="A5" s="50" t="s">
        <v>531</v>
      </c>
    </row>
    <row r="7" spans="1:4" ht="31.5">
      <c r="A7" s="51" t="s">
        <v>444</v>
      </c>
      <c r="B7" s="52" t="s">
        <v>532</v>
      </c>
      <c r="C7" s="52" t="s">
        <v>533</v>
      </c>
      <c r="D7" s="52" t="s">
        <v>534</v>
      </c>
    </row>
    <row r="8" spans="1:4" ht="15.75">
      <c r="A8" s="53" t="s">
        <v>862</v>
      </c>
      <c r="B8" s="53" t="s">
        <v>535</v>
      </c>
      <c r="C8" s="52" t="s">
        <v>536</v>
      </c>
      <c r="D8" s="54"/>
    </row>
    <row r="9" spans="1:4" ht="13.5">
      <c r="A9" s="55" t="s">
        <v>537</v>
      </c>
      <c r="B9" s="56"/>
      <c r="C9" s="56"/>
      <c r="D9" s="57"/>
    </row>
    <row r="10" spans="1:4" ht="27">
      <c r="A10" s="58" t="s">
        <v>863</v>
      </c>
      <c r="B10" s="59" t="s">
        <v>538</v>
      </c>
      <c r="C10" s="52" t="s">
        <v>536</v>
      </c>
      <c r="D10" s="54" t="str">
        <f>+ХарактеристДома!B3</f>
        <v>Протокол ОСС  09.09.2011 г.</v>
      </c>
    </row>
    <row r="11" spans="1:4" ht="15.75">
      <c r="A11" s="58" t="s">
        <v>136</v>
      </c>
      <c r="B11" s="53" t="s">
        <v>539</v>
      </c>
      <c r="C11" s="52" t="s">
        <v>536</v>
      </c>
      <c r="D11" s="54"/>
    </row>
    <row r="12" spans="1:4" ht="12.75">
      <c r="A12" s="60" t="s">
        <v>540</v>
      </c>
      <c r="B12" s="61"/>
      <c r="C12" s="61"/>
      <c r="D12" s="62"/>
    </row>
    <row r="13" spans="1:4" ht="15.75">
      <c r="A13" s="58" t="s">
        <v>137</v>
      </c>
      <c r="B13" s="63" t="s">
        <v>541</v>
      </c>
      <c r="C13" s="64" t="s">
        <v>536</v>
      </c>
      <c r="D13" s="54" t="s">
        <v>542</v>
      </c>
    </row>
    <row r="14" spans="1:4" ht="12.75">
      <c r="A14" s="60" t="s">
        <v>543</v>
      </c>
      <c r="B14" s="61"/>
      <c r="C14" s="61"/>
      <c r="D14" s="62"/>
    </row>
    <row r="15" spans="1:4" ht="15.75">
      <c r="A15" s="58" t="s">
        <v>544</v>
      </c>
      <c r="B15" s="53" t="s">
        <v>811</v>
      </c>
      <c r="C15" s="52" t="s">
        <v>536</v>
      </c>
      <c r="D15" s="54" t="str">
        <f>+ХарактеристДома!F5</f>
        <v>ул. Горького, д. 95</v>
      </c>
    </row>
    <row r="16" spans="1:4" ht="15.75">
      <c r="A16" s="58" t="s">
        <v>545</v>
      </c>
      <c r="B16" s="53" t="s">
        <v>546</v>
      </c>
      <c r="C16" s="52" t="s">
        <v>536</v>
      </c>
      <c r="D16" s="54">
        <f>+ХарактеристДома!F25</f>
        <v>1973</v>
      </c>
    </row>
    <row r="17" spans="1:4" ht="15.75">
      <c r="A17" s="58" t="s">
        <v>547</v>
      </c>
      <c r="B17" s="53" t="s">
        <v>548</v>
      </c>
      <c r="C17" s="52" t="s">
        <v>536</v>
      </c>
      <c r="D17" s="54" t="str">
        <f>+ХарактеристДома!F11</f>
        <v>отсутствует</v>
      </c>
    </row>
    <row r="18" spans="1:4" ht="15.75">
      <c r="A18" s="58" t="s">
        <v>549</v>
      </c>
      <c r="B18" s="53" t="s">
        <v>550</v>
      </c>
      <c r="C18" s="52" t="s">
        <v>536</v>
      </c>
      <c r="D18" s="54" t="str">
        <f>+ХарактеристДома!F12</f>
        <v>общежитие</v>
      </c>
    </row>
    <row r="19" spans="1:4" ht="15.75">
      <c r="A19" s="58" t="s">
        <v>551</v>
      </c>
      <c r="B19" s="53" t="s">
        <v>552</v>
      </c>
      <c r="C19" s="52" t="s">
        <v>536</v>
      </c>
      <c r="D19" s="54"/>
    </row>
    <row r="20" spans="1:4" ht="13.5">
      <c r="A20" s="58" t="s">
        <v>553</v>
      </c>
      <c r="B20" s="53" t="s">
        <v>554</v>
      </c>
      <c r="C20" s="53" t="s">
        <v>830</v>
      </c>
      <c r="D20" s="54">
        <f>+ХарактеристДома!F23</f>
        <v>5</v>
      </c>
    </row>
    <row r="21" spans="1:4" ht="13.5">
      <c r="A21" s="58" t="s">
        <v>555</v>
      </c>
      <c r="B21" s="53" t="s">
        <v>556</v>
      </c>
      <c r="C21" s="53" t="s">
        <v>830</v>
      </c>
      <c r="D21" s="54">
        <f>+ХарактеристДома!F23</f>
        <v>5</v>
      </c>
    </row>
    <row r="22" spans="1:4" ht="13.5">
      <c r="A22" s="58" t="s">
        <v>557</v>
      </c>
      <c r="B22" s="53" t="s">
        <v>558</v>
      </c>
      <c r="C22" s="53" t="s">
        <v>830</v>
      </c>
      <c r="D22" s="54">
        <f>+ХарактеристДома!F24</f>
        <v>2</v>
      </c>
    </row>
    <row r="23" spans="1:4" ht="13.5">
      <c r="A23" s="58" t="s">
        <v>559</v>
      </c>
      <c r="B23" s="53" t="s">
        <v>560</v>
      </c>
      <c r="C23" s="53" t="s">
        <v>830</v>
      </c>
      <c r="D23" s="54">
        <f>+ХарактеристДома!F83</f>
        <v>0</v>
      </c>
    </row>
    <row r="24" spans="1:4" ht="13.5">
      <c r="A24" s="58" t="s">
        <v>561</v>
      </c>
      <c r="B24" s="53" t="s">
        <v>562</v>
      </c>
      <c r="C24" s="53" t="s">
        <v>536</v>
      </c>
      <c r="D24" s="54"/>
    </row>
    <row r="25" spans="1:4" ht="13.5">
      <c r="A25" s="58" t="s">
        <v>563</v>
      </c>
      <c r="B25" s="53" t="s">
        <v>564</v>
      </c>
      <c r="C25" s="53" t="s">
        <v>830</v>
      </c>
      <c r="D25" s="54">
        <f>+ХарактеристДома!F13</f>
        <v>140</v>
      </c>
    </row>
    <row r="26" spans="1:4" ht="13.5">
      <c r="A26" s="58" t="s">
        <v>565</v>
      </c>
      <c r="B26" s="53" t="s">
        <v>566</v>
      </c>
      <c r="C26" s="53" t="s">
        <v>830</v>
      </c>
      <c r="D26" s="54">
        <v>2</v>
      </c>
    </row>
    <row r="27" spans="1:4" ht="13.5">
      <c r="A27" s="58" t="s">
        <v>567</v>
      </c>
      <c r="B27" s="53" t="s">
        <v>568</v>
      </c>
      <c r="C27" s="53" t="s">
        <v>569</v>
      </c>
      <c r="D27" s="54"/>
    </row>
    <row r="28" spans="1:4" ht="13.5">
      <c r="A28" s="58" t="s">
        <v>570</v>
      </c>
      <c r="B28" s="53" t="s">
        <v>571</v>
      </c>
      <c r="C28" s="53" t="s">
        <v>569</v>
      </c>
      <c r="D28" s="54">
        <f>+ХарактеристДома!F17</f>
        <v>2185.9</v>
      </c>
    </row>
    <row r="29" spans="1:4" ht="13.5">
      <c r="A29" s="58" t="s">
        <v>572</v>
      </c>
      <c r="B29" s="53" t="s">
        <v>573</v>
      </c>
      <c r="C29" s="53" t="s">
        <v>569</v>
      </c>
      <c r="D29" s="54">
        <f>+ХарактеристДома!F22</f>
        <v>328.9</v>
      </c>
    </row>
    <row r="30" spans="1:4" ht="27">
      <c r="A30" s="58" t="s">
        <v>574</v>
      </c>
      <c r="B30" s="59" t="s">
        <v>575</v>
      </c>
      <c r="C30" s="53" t="s">
        <v>569</v>
      </c>
      <c r="D30" s="54">
        <f>+ХарактеристДома!F21</f>
        <v>1450.8</v>
      </c>
    </row>
    <row r="31" spans="1:4" ht="13.5">
      <c r="A31" s="58" t="s">
        <v>576</v>
      </c>
      <c r="B31" s="53" t="s">
        <v>577</v>
      </c>
      <c r="C31" s="53" t="s">
        <v>536</v>
      </c>
      <c r="D31" s="54" t="str">
        <f>+ХарактеристДома!F10</f>
        <v>35:24:0305008:5</v>
      </c>
    </row>
    <row r="32" spans="1:4" ht="27">
      <c r="A32" s="58" t="s">
        <v>578</v>
      </c>
      <c r="B32" s="59" t="s">
        <v>579</v>
      </c>
      <c r="C32" s="53" t="s">
        <v>569</v>
      </c>
      <c r="D32" s="54">
        <f>+ХарактеристДома!G10</f>
        <v>1780</v>
      </c>
    </row>
    <row r="33" spans="1:4" ht="13.5">
      <c r="A33" s="58" t="s">
        <v>580</v>
      </c>
      <c r="B33" s="53" t="s">
        <v>581</v>
      </c>
      <c r="C33" s="53" t="s">
        <v>569</v>
      </c>
      <c r="D33" s="54">
        <v>0</v>
      </c>
    </row>
    <row r="34" spans="1:4" ht="15.75">
      <c r="A34" s="58" t="s">
        <v>582</v>
      </c>
      <c r="B34" s="53" t="s">
        <v>583</v>
      </c>
      <c r="C34" s="52" t="s">
        <v>536</v>
      </c>
      <c r="D34" s="54"/>
    </row>
    <row r="35" spans="1:4" ht="15.75">
      <c r="A35" s="58" t="s">
        <v>584</v>
      </c>
      <c r="B35" s="53" t="s">
        <v>585</v>
      </c>
      <c r="C35" s="52" t="s">
        <v>536</v>
      </c>
      <c r="D35" s="54"/>
    </row>
    <row r="36" spans="1:4" ht="15.75">
      <c r="A36" s="58" t="s">
        <v>586</v>
      </c>
      <c r="B36" s="53" t="s">
        <v>587</v>
      </c>
      <c r="C36" s="52" t="s">
        <v>536</v>
      </c>
      <c r="D36" s="54"/>
    </row>
    <row r="37" spans="1:4" ht="15.75">
      <c r="A37" s="58" t="s">
        <v>588</v>
      </c>
      <c r="B37" s="53" t="s">
        <v>589</v>
      </c>
      <c r="C37" s="52" t="s">
        <v>536</v>
      </c>
      <c r="D37" s="54" t="str">
        <f>+ХарактеристДома!F93</f>
        <v>не присвоен</v>
      </c>
    </row>
    <row r="38" spans="1:4" ht="15.75">
      <c r="A38" s="58" t="s">
        <v>590</v>
      </c>
      <c r="B38" s="53" t="s">
        <v>591</v>
      </c>
      <c r="C38" s="52" t="s">
        <v>536</v>
      </c>
      <c r="D38" s="54"/>
    </row>
    <row r="39" spans="1:4" ht="12.75">
      <c r="A39" s="60" t="s">
        <v>592</v>
      </c>
      <c r="B39" s="61"/>
      <c r="C39" s="61"/>
      <c r="D39" s="62"/>
    </row>
    <row r="40" spans="1:4" ht="15.75">
      <c r="A40" s="58" t="s">
        <v>593</v>
      </c>
      <c r="B40" s="53" t="s">
        <v>594</v>
      </c>
      <c r="C40" s="52" t="s">
        <v>536</v>
      </c>
      <c r="D40" s="54">
        <v>0</v>
      </c>
    </row>
    <row r="41" spans="1:4" ht="15.75">
      <c r="A41" s="58" t="s">
        <v>595</v>
      </c>
      <c r="B41" s="53" t="s">
        <v>596</v>
      </c>
      <c r="C41" s="52" t="s">
        <v>536</v>
      </c>
      <c r="D41" s="54">
        <v>0</v>
      </c>
    </row>
    <row r="42" spans="1:4" ht="15.75">
      <c r="A42" s="58" t="s">
        <v>597</v>
      </c>
      <c r="B42" s="53" t="s">
        <v>598</v>
      </c>
      <c r="C42" s="52" t="s">
        <v>536</v>
      </c>
      <c r="D42" s="54"/>
    </row>
    <row r="46" spans="1:4" ht="14.25">
      <c r="A46" s="65" t="s">
        <v>599</v>
      </c>
      <c r="B46" s="66"/>
      <c r="C46" s="66"/>
      <c r="D46" s="66"/>
    </row>
    <row r="47" spans="1:4" ht="14.25">
      <c r="A47" s="65" t="s">
        <v>669</v>
      </c>
      <c r="B47" s="66"/>
      <c r="C47" s="66"/>
      <c r="D47" s="66"/>
    </row>
    <row r="48" spans="1:4" ht="14.25">
      <c r="A48" s="65" t="s">
        <v>670</v>
      </c>
      <c r="B48" s="66"/>
      <c r="C48" s="66"/>
      <c r="D48" s="66"/>
    </row>
    <row r="50" spans="1:4" ht="31.5">
      <c r="A50" s="51" t="s">
        <v>444</v>
      </c>
      <c r="B50" s="52" t="s">
        <v>532</v>
      </c>
      <c r="C50" s="52" t="s">
        <v>671</v>
      </c>
      <c r="D50" s="52" t="s">
        <v>534</v>
      </c>
    </row>
    <row r="51" spans="1:4" ht="15.75">
      <c r="A51" s="58" t="s">
        <v>862</v>
      </c>
      <c r="B51" s="58" t="s">
        <v>535</v>
      </c>
      <c r="C51" s="52" t="s">
        <v>536</v>
      </c>
      <c r="D51" s="54"/>
    </row>
    <row r="52" spans="1:4" ht="12.75">
      <c r="A52" s="60" t="s">
        <v>672</v>
      </c>
      <c r="B52" s="67"/>
      <c r="C52" s="61"/>
      <c r="D52" s="62"/>
    </row>
    <row r="53" spans="1:4" ht="15.75">
      <c r="A53" s="58" t="s">
        <v>863</v>
      </c>
      <c r="B53" s="58" t="s">
        <v>673</v>
      </c>
      <c r="C53" s="52" t="s">
        <v>536</v>
      </c>
      <c r="D53" s="54" t="s">
        <v>674</v>
      </c>
    </row>
    <row r="54" spans="1:4" ht="12.75">
      <c r="A54" s="60" t="s">
        <v>675</v>
      </c>
      <c r="B54" s="61"/>
      <c r="C54" s="61"/>
      <c r="D54" s="62"/>
    </row>
    <row r="55" spans="1:4" ht="15.75">
      <c r="A55" s="58" t="s">
        <v>136</v>
      </c>
      <c r="B55" s="58" t="s">
        <v>676</v>
      </c>
      <c r="C55" s="52" t="s">
        <v>536</v>
      </c>
      <c r="D55" s="54" t="s">
        <v>677</v>
      </c>
    </row>
    <row r="56" spans="1:4" ht="15.75">
      <c r="A56" s="58" t="s">
        <v>137</v>
      </c>
      <c r="B56" s="58" t="s">
        <v>678</v>
      </c>
      <c r="C56" s="52" t="s">
        <v>536</v>
      </c>
      <c r="D56" s="54" t="str">
        <f>+ХарактеристДома!F33</f>
        <v>кирпичные (в том числе монолит)</v>
      </c>
    </row>
    <row r="57" spans="1:4" ht="12.75">
      <c r="A57" s="60" t="s">
        <v>679</v>
      </c>
      <c r="B57" s="61"/>
      <c r="C57" s="61"/>
      <c r="D57" s="62"/>
    </row>
    <row r="58" spans="1:4" ht="15.75">
      <c r="A58" s="58" t="s">
        <v>544</v>
      </c>
      <c r="B58" s="58" t="s">
        <v>680</v>
      </c>
      <c r="C58" s="52" t="s">
        <v>536</v>
      </c>
      <c r="D58" s="29" t="s">
        <v>141</v>
      </c>
    </row>
    <row r="59" spans="1:4" ht="12.75">
      <c r="A59" s="60" t="s">
        <v>681</v>
      </c>
      <c r="B59" s="61"/>
      <c r="C59" s="61"/>
      <c r="D59" s="62"/>
    </row>
    <row r="60" spans="1:4" ht="15.75">
      <c r="A60" s="58" t="s">
        <v>545</v>
      </c>
      <c r="B60" s="58" t="s">
        <v>682</v>
      </c>
      <c r="C60" s="52" t="s">
        <v>536</v>
      </c>
      <c r="D60" s="29" t="s">
        <v>792</v>
      </c>
    </row>
    <row r="61" spans="1:4" ht="15.75">
      <c r="A61" s="58" t="s">
        <v>547</v>
      </c>
      <c r="B61" s="58" t="s">
        <v>683</v>
      </c>
      <c r="C61" s="52" t="s">
        <v>536</v>
      </c>
      <c r="D61" s="54" t="s">
        <v>684</v>
      </c>
    </row>
    <row r="62" spans="1:4" ht="12.75">
      <c r="A62" s="60" t="s">
        <v>457</v>
      </c>
      <c r="B62" s="61"/>
      <c r="C62" s="61"/>
      <c r="D62" s="62"/>
    </row>
    <row r="63" spans="1:4" ht="12.75">
      <c r="A63" s="58" t="s">
        <v>549</v>
      </c>
      <c r="B63" s="58" t="s">
        <v>685</v>
      </c>
      <c r="C63" s="58" t="s">
        <v>569</v>
      </c>
      <c r="D63" s="54">
        <f>+ХарактеристДома!F59</f>
        <v>828.4</v>
      </c>
    </row>
    <row r="64" spans="1:4" ht="12.75">
      <c r="A64" s="60" t="s">
        <v>205</v>
      </c>
      <c r="B64" s="61"/>
      <c r="C64" s="61"/>
      <c r="D64" s="62"/>
    </row>
    <row r="65" spans="1:4" ht="15.75">
      <c r="A65" s="58" t="s">
        <v>551</v>
      </c>
      <c r="B65" s="58" t="s">
        <v>686</v>
      </c>
      <c r="C65" s="52" t="s">
        <v>536</v>
      </c>
      <c r="D65" s="54"/>
    </row>
    <row r="66" spans="1:4" ht="12.75">
      <c r="A66" s="58" t="s">
        <v>553</v>
      </c>
      <c r="B66" s="58" t="s">
        <v>687</v>
      </c>
      <c r="C66" s="58" t="s">
        <v>830</v>
      </c>
      <c r="D66" s="54">
        <v>0</v>
      </c>
    </row>
    <row r="67" spans="1:4" ht="12.75">
      <c r="A67" s="60" t="s">
        <v>688</v>
      </c>
      <c r="B67" s="61"/>
      <c r="C67" s="61"/>
      <c r="D67" s="62"/>
    </row>
    <row r="68" spans="1:4" ht="12.75">
      <c r="A68" s="58" t="s">
        <v>689</v>
      </c>
      <c r="B68" s="58" t="s">
        <v>690</v>
      </c>
      <c r="C68" s="58" t="s">
        <v>536</v>
      </c>
      <c r="D68" s="54"/>
    </row>
    <row r="69" spans="1:4" ht="12.75">
      <c r="A69" s="58" t="s">
        <v>557</v>
      </c>
      <c r="B69" s="58" t="s">
        <v>691</v>
      </c>
      <c r="C69" s="58" t="s">
        <v>536</v>
      </c>
      <c r="D69" s="54"/>
    </row>
    <row r="70" spans="1:4" ht="12.75">
      <c r="A70" s="58" t="s">
        <v>559</v>
      </c>
      <c r="B70" s="58" t="s">
        <v>692</v>
      </c>
      <c r="C70" s="58" t="s">
        <v>536</v>
      </c>
      <c r="D70" s="54"/>
    </row>
    <row r="71" spans="1:4" ht="13.5" thickBot="1">
      <c r="A71" s="60" t="s">
        <v>434</v>
      </c>
      <c r="B71" s="61"/>
      <c r="C71" s="61"/>
      <c r="D71" s="62"/>
    </row>
    <row r="72" spans="1:4" ht="12.75">
      <c r="A72" s="58" t="s">
        <v>561</v>
      </c>
      <c r="B72" s="58" t="s">
        <v>435</v>
      </c>
      <c r="C72" s="58" t="s">
        <v>536</v>
      </c>
      <c r="D72" s="34" t="s">
        <v>436</v>
      </c>
    </row>
    <row r="73" spans="1:4" ht="12.75">
      <c r="A73" s="58" t="s">
        <v>563</v>
      </c>
      <c r="B73" s="58" t="s">
        <v>437</v>
      </c>
      <c r="C73" s="58" t="s">
        <v>536</v>
      </c>
      <c r="D73" s="35" t="s">
        <v>438</v>
      </c>
    </row>
    <row r="74" spans="1:4" ht="12.75">
      <c r="A74" s="58" t="s">
        <v>565</v>
      </c>
      <c r="B74" s="58" t="s">
        <v>439</v>
      </c>
      <c r="C74" s="58" t="s">
        <v>536</v>
      </c>
      <c r="D74" s="35" t="s">
        <v>440</v>
      </c>
    </row>
    <row r="75" spans="1:4" ht="12.75">
      <c r="A75" s="58" t="s">
        <v>567</v>
      </c>
      <c r="B75" s="58" t="s">
        <v>482</v>
      </c>
      <c r="C75" s="58" t="s">
        <v>536</v>
      </c>
      <c r="D75" s="35" t="s">
        <v>486</v>
      </c>
    </row>
    <row r="76" spans="1:4" ht="12.75">
      <c r="A76" s="58" t="s">
        <v>570</v>
      </c>
      <c r="B76" s="58" t="s">
        <v>441</v>
      </c>
      <c r="C76" s="58" t="s">
        <v>536</v>
      </c>
      <c r="D76" s="36">
        <v>41150</v>
      </c>
    </row>
    <row r="77" spans="1:4" ht="13.5" thickBot="1">
      <c r="A77" s="58" t="s">
        <v>572</v>
      </c>
      <c r="B77" s="58" t="s">
        <v>442</v>
      </c>
      <c r="C77" s="58" t="s">
        <v>536</v>
      </c>
      <c r="D77" s="37"/>
    </row>
    <row r="78" spans="1:4" ht="12.75">
      <c r="A78" s="58" t="s">
        <v>561</v>
      </c>
      <c r="B78" s="58" t="s">
        <v>435</v>
      </c>
      <c r="C78" s="58" t="s">
        <v>536</v>
      </c>
      <c r="D78" s="34" t="s">
        <v>505</v>
      </c>
    </row>
    <row r="79" spans="1:4" ht="12.75">
      <c r="A79" s="58" t="s">
        <v>563</v>
      </c>
      <c r="B79" s="58" t="s">
        <v>437</v>
      </c>
      <c r="C79" s="58" t="s">
        <v>536</v>
      </c>
      <c r="D79" s="35" t="s">
        <v>438</v>
      </c>
    </row>
    <row r="80" spans="1:4" ht="12.75">
      <c r="A80" s="58" t="s">
        <v>565</v>
      </c>
      <c r="B80" s="58" t="s">
        <v>439</v>
      </c>
      <c r="C80" s="58" t="s">
        <v>536</v>
      </c>
      <c r="D80" s="35" t="s">
        <v>443</v>
      </c>
    </row>
    <row r="81" spans="1:4" ht="12.75">
      <c r="A81" s="58" t="s">
        <v>567</v>
      </c>
      <c r="B81" s="58" t="s">
        <v>482</v>
      </c>
      <c r="C81" s="58" t="s">
        <v>536</v>
      </c>
      <c r="D81" s="35" t="s">
        <v>489</v>
      </c>
    </row>
    <row r="82" spans="1:4" ht="12.75">
      <c r="A82" s="58" t="s">
        <v>570</v>
      </c>
      <c r="B82" s="58" t="s">
        <v>441</v>
      </c>
      <c r="C82" s="58" t="s">
        <v>536</v>
      </c>
      <c r="D82" s="36">
        <v>40848</v>
      </c>
    </row>
    <row r="83" spans="1:4" ht="13.5" thickBot="1">
      <c r="A83" s="58" t="s">
        <v>572</v>
      </c>
      <c r="B83" s="58" t="s">
        <v>442</v>
      </c>
      <c r="C83" s="58" t="s">
        <v>536</v>
      </c>
      <c r="D83" s="37"/>
    </row>
    <row r="84" spans="1:4" ht="12.75">
      <c r="A84" s="60" t="s">
        <v>693</v>
      </c>
      <c r="B84" s="61"/>
      <c r="C84" s="61"/>
      <c r="D84" s="62"/>
    </row>
    <row r="85" spans="1:4" ht="12.75">
      <c r="A85" s="58" t="s">
        <v>574</v>
      </c>
      <c r="B85" s="58" t="s">
        <v>694</v>
      </c>
      <c r="C85" s="58" t="s">
        <v>536</v>
      </c>
      <c r="D85" s="54" t="str">
        <f>+ХарактеристДома!F76</f>
        <v>централизованная</v>
      </c>
    </row>
    <row r="86" spans="1:4" ht="12.75">
      <c r="A86" s="58" t="s">
        <v>576</v>
      </c>
      <c r="B86" s="58" t="s">
        <v>695</v>
      </c>
      <c r="C86" s="58" t="s">
        <v>830</v>
      </c>
      <c r="D86" s="54"/>
    </row>
    <row r="87" spans="1:4" ht="12.75">
      <c r="A87" s="60" t="s">
        <v>696</v>
      </c>
      <c r="B87" s="61"/>
      <c r="C87" s="61"/>
      <c r="D87" s="62"/>
    </row>
    <row r="88" spans="1:4" ht="12.75">
      <c r="A88" s="58" t="s">
        <v>578</v>
      </c>
      <c r="B88" s="58" t="s">
        <v>697</v>
      </c>
      <c r="C88" s="58" t="s">
        <v>536</v>
      </c>
      <c r="D88" s="54" t="str">
        <f>+ХарактеристДома!F63</f>
        <v>центральное</v>
      </c>
    </row>
    <row r="89" spans="1:4" ht="12.75">
      <c r="A89" s="60" t="s">
        <v>698</v>
      </c>
      <c r="B89" s="61"/>
      <c r="C89" s="61"/>
      <c r="D89" s="62"/>
    </row>
    <row r="90" spans="1:4" ht="12.75">
      <c r="A90" s="58" t="s">
        <v>580</v>
      </c>
      <c r="B90" s="58" t="s">
        <v>699</v>
      </c>
      <c r="C90" s="58" t="s">
        <v>536</v>
      </c>
      <c r="D90" s="54" t="str">
        <f>+ХарактеристДома!F67</f>
        <v>централизованная</v>
      </c>
    </row>
    <row r="91" spans="1:4" ht="12.75">
      <c r="A91" s="60" t="s">
        <v>700</v>
      </c>
      <c r="B91" s="61"/>
      <c r="C91" s="61"/>
      <c r="D91" s="62"/>
    </row>
    <row r="92" spans="1:4" ht="12.75">
      <c r="A92" s="58" t="s">
        <v>582</v>
      </c>
      <c r="B92" s="58" t="s">
        <v>701</v>
      </c>
      <c r="C92" s="68" t="s">
        <v>536</v>
      </c>
      <c r="D92" s="69" t="str">
        <f>+ХарактеристДома!F70</f>
        <v>централизованная</v>
      </c>
    </row>
    <row r="93" spans="1:4" ht="12.75">
      <c r="A93" s="60" t="s">
        <v>702</v>
      </c>
      <c r="B93" s="61"/>
      <c r="C93" s="61"/>
      <c r="D93" s="62"/>
    </row>
    <row r="94" spans="1:4" ht="12.75">
      <c r="A94" s="58" t="s">
        <v>584</v>
      </c>
      <c r="B94" s="58" t="s">
        <v>703</v>
      </c>
      <c r="C94" s="58" t="s">
        <v>536</v>
      </c>
      <c r="D94" s="54" t="str">
        <f>+ХарактеристДома!F73</f>
        <v>централизованная</v>
      </c>
    </row>
    <row r="95" spans="1:4" ht="12.75">
      <c r="A95" s="58" t="s">
        <v>586</v>
      </c>
      <c r="B95" s="58" t="s">
        <v>704</v>
      </c>
      <c r="C95" s="58" t="s">
        <v>705</v>
      </c>
      <c r="D95" s="54"/>
    </row>
    <row r="96" spans="1:4" ht="12.75">
      <c r="A96" s="60" t="s">
        <v>706</v>
      </c>
      <c r="B96" s="61"/>
      <c r="C96" s="61"/>
      <c r="D96" s="62"/>
    </row>
    <row r="97" spans="1:4" ht="15.75">
      <c r="A97" s="58" t="s">
        <v>588</v>
      </c>
      <c r="B97" s="68" t="s">
        <v>707</v>
      </c>
      <c r="C97" s="64" t="s">
        <v>536</v>
      </c>
      <c r="D97" s="54" t="str">
        <f>+ХарактеристДома!F79</f>
        <v>централизованная</v>
      </c>
    </row>
    <row r="98" spans="1:4" ht="12.75">
      <c r="A98" s="68"/>
      <c r="B98" s="70" t="s">
        <v>708</v>
      </c>
      <c r="C98" s="70"/>
      <c r="D98" s="69"/>
    </row>
    <row r="99" spans="1:4" ht="12.75">
      <c r="A99" s="71" t="s">
        <v>590</v>
      </c>
      <c r="B99" s="72" t="s">
        <v>709</v>
      </c>
      <c r="C99" s="73"/>
      <c r="D99" s="109" t="s">
        <v>710</v>
      </c>
    </row>
    <row r="100" spans="1:4" ht="12.75">
      <c r="A100" s="60" t="s">
        <v>711</v>
      </c>
      <c r="B100" s="61"/>
      <c r="C100" s="61"/>
      <c r="D100" s="62"/>
    </row>
    <row r="101" spans="1:4" ht="15.75">
      <c r="A101" s="58" t="s">
        <v>593</v>
      </c>
      <c r="B101" s="58" t="s">
        <v>712</v>
      </c>
      <c r="C101" s="52" t="s">
        <v>536</v>
      </c>
      <c r="D101" s="54" t="s">
        <v>825</v>
      </c>
    </row>
    <row r="102" spans="1:4" ht="12.75">
      <c r="A102" s="60" t="s">
        <v>713</v>
      </c>
      <c r="B102" s="61"/>
      <c r="C102" s="61"/>
      <c r="D102" s="62"/>
    </row>
    <row r="103" spans="1:4" ht="15.75">
      <c r="A103" s="58" t="s">
        <v>595</v>
      </c>
      <c r="B103" s="74" t="s">
        <v>714</v>
      </c>
      <c r="C103" s="52" t="s">
        <v>536</v>
      </c>
      <c r="D103" s="54" t="s">
        <v>715</v>
      </c>
    </row>
    <row r="104" spans="1:4" ht="12.75">
      <c r="A104" s="60" t="s">
        <v>716</v>
      </c>
      <c r="B104" s="61"/>
      <c r="C104" s="61"/>
      <c r="D104" s="62"/>
    </row>
    <row r="105" spans="1:4" ht="15.75">
      <c r="A105" s="58" t="s">
        <v>597</v>
      </c>
      <c r="B105" s="74" t="s">
        <v>717</v>
      </c>
      <c r="C105" s="52" t="s">
        <v>536</v>
      </c>
      <c r="D105" s="5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34">
      <selection activeCell="C54" sqref="C54"/>
    </sheetView>
  </sheetViews>
  <sheetFormatPr defaultColWidth="9.140625" defaultRowHeight="12.75"/>
  <cols>
    <col min="1" max="2" width="18.28125" style="9" customWidth="1"/>
    <col min="3" max="3" width="50.8515625" style="9" customWidth="1"/>
    <col min="4" max="4" width="9.8515625" style="9" customWidth="1"/>
    <col min="5" max="5" width="5.140625" style="9" customWidth="1"/>
    <col min="6" max="6" width="30.421875" style="9" customWidth="1"/>
    <col min="7" max="16384" width="9.140625" style="9" customWidth="1"/>
  </cols>
  <sheetData>
    <row r="1" spans="1:6" ht="14.25">
      <c r="A1" s="454" t="s">
        <v>801</v>
      </c>
      <c r="B1" s="454"/>
      <c r="C1" s="454"/>
      <c r="D1" s="454"/>
      <c r="E1" s="454"/>
      <c r="F1" s="454"/>
    </row>
    <row r="2" spans="1:6" ht="14.25">
      <c r="A2" s="454" t="s">
        <v>802</v>
      </c>
      <c r="B2" s="454"/>
      <c r="C2" s="454"/>
      <c r="D2" s="454"/>
      <c r="E2" s="454"/>
      <c r="F2" s="454"/>
    </row>
    <row r="3" spans="1:6" ht="28.5" customHeight="1">
      <c r="A3" s="21" t="s">
        <v>803</v>
      </c>
      <c r="B3" s="455" t="s">
        <v>804</v>
      </c>
      <c r="C3" s="456"/>
      <c r="D3" s="457" t="s">
        <v>805</v>
      </c>
      <c r="E3" s="458"/>
      <c r="F3" s="22" t="s">
        <v>806</v>
      </c>
    </row>
    <row r="4" spans="1:6" ht="25.5">
      <c r="A4" s="459" t="s">
        <v>807</v>
      </c>
      <c r="B4" s="459"/>
      <c r="C4" s="459"/>
      <c r="D4" s="23" t="s">
        <v>808</v>
      </c>
      <c r="E4" s="24" t="s">
        <v>809</v>
      </c>
      <c r="F4" s="23" t="s">
        <v>810</v>
      </c>
    </row>
    <row r="5" spans="1:6" ht="12.75">
      <c r="A5" s="460" t="s">
        <v>811</v>
      </c>
      <c r="B5" s="460"/>
      <c r="C5" s="460"/>
      <c r="D5" s="25" t="s">
        <v>812</v>
      </c>
      <c r="E5" s="25">
        <v>1</v>
      </c>
      <c r="F5" s="25" t="s">
        <v>813</v>
      </c>
    </row>
    <row r="6" spans="1:6" ht="12.75">
      <c r="A6" s="460" t="s">
        <v>814</v>
      </c>
      <c r="B6" s="460"/>
      <c r="C6" s="460"/>
      <c r="D6" s="25" t="s">
        <v>815</v>
      </c>
      <c r="E6" s="25">
        <v>2</v>
      </c>
      <c r="F6" s="25">
        <v>35</v>
      </c>
    </row>
    <row r="7" spans="1:6" ht="12.75">
      <c r="A7" s="460" t="s">
        <v>816</v>
      </c>
      <c r="B7" s="460"/>
      <c r="C7" s="460"/>
      <c r="D7" s="25" t="s">
        <v>817</v>
      </c>
      <c r="E7" s="25">
        <v>3</v>
      </c>
      <c r="F7" s="26">
        <v>19701000</v>
      </c>
    </row>
    <row r="8" spans="1:6" ht="12.75">
      <c r="A8" s="460" t="s">
        <v>818</v>
      </c>
      <c r="B8" s="460"/>
      <c r="C8" s="460"/>
      <c r="D8" s="25" t="s">
        <v>812</v>
      </c>
      <c r="E8" s="25">
        <v>4</v>
      </c>
      <c r="F8" s="25" t="s">
        <v>819</v>
      </c>
    </row>
    <row r="9" spans="1:6" ht="12.75">
      <c r="A9" s="460" t="s">
        <v>820</v>
      </c>
      <c r="B9" s="460"/>
      <c r="C9" s="460"/>
      <c r="D9" s="25" t="s">
        <v>812</v>
      </c>
      <c r="E9" s="25">
        <v>5</v>
      </c>
      <c r="F9" s="25">
        <v>2509</v>
      </c>
    </row>
    <row r="10" spans="1:7" ht="12.75">
      <c r="A10" s="461" t="s">
        <v>821</v>
      </c>
      <c r="B10" s="462"/>
      <c r="C10" s="463"/>
      <c r="D10" s="25" t="s">
        <v>812</v>
      </c>
      <c r="E10" s="25">
        <v>6</v>
      </c>
      <c r="F10" s="25" t="s">
        <v>822</v>
      </c>
      <c r="G10" s="27">
        <v>1780</v>
      </c>
    </row>
    <row r="11" spans="1:6" ht="12.75">
      <c r="A11" s="464" t="s">
        <v>823</v>
      </c>
      <c r="B11" s="465" t="s">
        <v>824</v>
      </c>
      <c r="C11" s="465"/>
      <c r="D11" s="25" t="s">
        <v>812</v>
      </c>
      <c r="E11" s="25">
        <v>7</v>
      </c>
      <c r="F11" s="25" t="s">
        <v>825</v>
      </c>
    </row>
    <row r="12" spans="1:6" ht="12.75">
      <c r="A12" s="464"/>
      <c r="B12" s="465" t="s">
        <v>826</v>
      </c>
      <c r="C12" s="465"/>
      <c r="D12" s="25" t="s">
        <v>827</v>
      </c>
      <c r="E12" s="25">
        <v>8</v>
      </c>
      <c r="F12" s="25" t="s">
        <v>828</v>
      </c>
    </row>
    <row r="13" spans="1:6" ht="12.75">
      <c r="A13" s="464"/>
      <c r="B13" s="465" t="s">
        <v>829</v>
      </c>
      <c r="C13" s="465"/>
      <c r="D13" s="25" t="s">
        <v>830</v>
      </c>
      <c r="E13" s="25">
        <v>9</v>
      </c>
      <c r="F13" s="25">
        <v>140</v>
      </c>
    </row>
    <row r="14" spans="1:6" ht="12.75">
      <c r="A14" s="464"/>
      <c r="B14" s="465" t="s">
        <v>831</v>
      </c>
      <c r="C14" s="465"/>
      <c r="D14" s="25" t="s">
        <v>830</v>
      </c>
      <c r="E14" s="25">
        <v>10</v>
      </c>
      <c r="F14" s="25">
        <v>168</v>
      </c>
    </row>
    <row r="15" spans="1:6" ht="12.75">
      <c r="A15" s="464"/>
      <c r="B15" s="465" t="s">
        <v>832</v>
      </c>
      <c r="C15" s="465"/>
      <c r="D15" s="25" t="s">
        <v>830</v>
      </c>
      <c r="E15" s="25">
        <v>11</v>
      </c>
      <c r="F15" s="25">
        <v>145</v>
      </c>
    </row>
    <row r="16" spans="1:6" ht="12.75">
      <c r="A16" s="464"/>
      <c r="B16" s="465" t="s">
        <v>833</v>
      </c>
      <c r="C16" s="465"/>
      <c r="D16" s="25" t="s">
        <v>834</v>
      </c>
      <c r="E16" s="25">
        <v>12</v>
      </c>
      <c r="F16" s="25">
        <f>F17+F21+F22</f>
        <v>3965.6</v>
      </c>
    </row>
    <row r="17" spans="1:6" ht="12.75">
      <c r="A17" s="464"/>
      <c r="B17" s="466" t="s">
        <v>835</v>
      </c>
      <c r="C17" s="28" t="s">
        <v>836</v>
      </c>
      <c r="D17" s="25" t="s">
        <v>834</v>
      </c>
      <c r="E17" s="25">
        <v>13</v>
      </c>
      <c r="F17" s="25">
        <v>2185.9</v>
      </c>
    </row>
    <row r="18" spans="1:6" ht="12.75">
      <c r="A18" s="464"/>
      <c r="B18" s="466"/>
      <c r="C18" s="28" t="s">
        <v>837</v>
      </c>
      <c r="D18" s="25" t="s">
        <v>834</v>
      </c>
      <c r="E18" s="25">
        <v>14</v>
      </c>
      <c r="F18" s="25">
        <f>F17-F19</f>
        <v>1904.1000000000001</v>
      </c>
    </row>
    <row r="19" spans="1:6" ht="12.75">
      <c r="A19" s="464"/>
      <c r="B19" s="466"/>
      <c r="C19" s="28" t="s">
        <v>838</v>
      </c>
      <c r="D19" s="25" t="s">
        <v>834</v>
      </c>
      <c r="E19" s="25">
        <v>15</v>
      </c>
      <c r="F19" s="25">
        <v>281.8</v>
      </c>
    </row>
    <row r="20" spans="1:6" ht="12.75">
      <c r="A20" s="464"/>
      <c r="B20" s="466"/>
      <c r="C20" s="28" t="s">
        <v>839</v>
      </c>
      <c r="D20" s="25" t="s">
        <v>834</v>
      </c>
      <c r="E20" s="25">
        <v>16</v>
      </c>
      <c r="F20" s="25">
        <v>0</v>
      </c>
    </row>
    <row r="21" spans="1:6" ht="12.75">
      <c r="A21" s="464"/>
      <c r="B21" s="467" t="s">
        <v>840</v>
      </c>
      <c r="C21" s="468"/>
      <c r="D21" s="25" t="s">
        <v>834</v>
      </c>
      <c r="E21" s="25">
        <v>17</v>
      </c>
      <c r="F21" s="25">
        <v>1450.8</v>
      </c>
    </row>
    <row r="22" spans="1:6" ht="12.75">
      <c r="A22" s="464"/>
      <c r="B22" s="467" t="s">
        <v>841</v>
      </c>
      <c r="C22" s="468"/>
      <c r="D22" s="25" t="s">
        <v>834</v>
      </c>
      <c r="E22" s="25">
        <v>18</v>
      </c>
      <c r="F22" s="25">
        <v>328.9</v>
      </c>
    </row>
    <row r="23" spans="1:6" ht="12.75">
      <c r="A23" s="464"/>
      <c r="B23" s="467" t="s">
        <v>842</v>
      </c>
      <c r="C23" s="468"/>
      <c r="D23" s="25" t="s">
        <v>830</v>
      </c>
      <c r="E23" s="25">
        <v>19</v>
      </c>
      <c r="F23" s="25">
        <v>5</v>
      </c>
    </row>
    <row r="24" spans="1:6" ht="12.75">
      <c r="A24" s="464"/>
      <c r="B24" s="467" t="s">
        <v>843</v>
      </c>
      <c r="C24" s="468"/>
      <c r="D24" s="25" t="s">
        <v>830</v>
      </c>
      <c r="E24" s="25">
        <v>20</v>
      </c>
      <c r="F24" s="25">
        <v>2</v>
      </c>
    </row>
    <row r="25" spans="1:6" ht="12.75">
      <c r="A25" s="464"/>
      <c r="B25" s="467" t="s">
        <v>844</v>
      </c>
      <c r="C25" s="468"/>
      <c r="D25" s="25" t="s">
        <v>845</v>
      </c>
      <c r="E25" s="25">
        <v>21</v>
      </c>
      <c r="F25" s="25">
        <v>1973</v>
      </c>
    </row>
    <row r="26" spans="1:6" ht="12.75">
      <c r="A26" s="464"/>
      <c r="B26" s="467" t="s">
        <v>846</v>
      </c>
      <c r="C26" s="468"/>
      <c r="D26" s="25" t="s">
        <v>845</v>
      </c>
      <c r="E26" s="25">
        <v>22</v>
      </c>
      <c r="F26" s="25" t="s">
        <v>847</v>
      </c>
    </row>
    <row r="27" spans="1:6" ht="12.75">
      <c r="A27" s="464"/>
      <c r="B27" s="467" t="s">
        <v>848</v>
      </c>
      <c r="C27" s="468"/>
      <c r="D27" s="25" t="s">
        <v>845</v>
      </c>
      <c r="E27" s="25">
        <v>23</v>
      </c>
      <c r="F27" s="25" t="s">
        <v>847</v>
      </c>
    </row>
    <row r="28" spans="1:6" ht="12.75">
      <c r="A28" s="464"/>
      <c r="B28" s="467" t="s">
        <v>849</v>
      </c>
      <c r="C28" s="468"/>
      <c r="D28" s="25" t="s">
        <v>850</v>
      </c>
      <c r="E28" s="25">
        <v>24</v>
      </c>
      <c r="F28" s="25" t="s">
        <v>851</v>
      </c>
    </row>
    <row r="29" spans="1:6" ht="12.75">
      <c r="A29" s="464"/>
      <c r="B29" s="469" t="s">
        <v>852</v>
      </c>
      <c r="C29" s="28" t="s">
        <v>853</v>
      </c>
      <c r="D29" s="25" t="s">
        <v>854</v>
      </c>
      <c r="E29" s="25">
        <v>25</v>
      </c>
      <c r="F29" s="25">
        <v>38</v>
      </c>
    </row>
    <row r="30" spans="1:6" ht="12.75">
      <c r="A30" s="464"/>
      <c r="B30" s="470"/>
      <c r="C30" s="28" t="s">
        <v>855</v>
      </c>
      <c r="D30" s="25" t="s">
        <v>854</v>
      </c>
      <c r="E30" s="25">
        <v>26</v>
      </c>
      <c r="F30" s="25">
        <v>30</v>
      </c>
    </row>
    <row r="31" spans="1:6" ht="12.75">
      <c r="A31" s="464"/>
      <c r="B31" s="470"/>
      <c r="C31" s="28" t="s">
        <v>856</v>
      </c>
      <c r="D31" s="25" t="s">
        <v>854</v>
      </c>
      <c r="E31" s="25">
        <v>27</v>
      </c>
      <c r="F31" s="25">
        <v>35</v>
      </c>
    </row>
    <row r="32" spans="1:6" ht="12.75">
      <c r="A32" s="464"/>
      <c r="B32" s="471"/>
      <c r="C32" s="28" t="s">
        <v>857</v>
      </c>
      <c r="D32" s="25" t="s">
        <v>854</v>
      </c>
      <c r="E32" s="25">
        <v>28</v>
      </c>
      <c r="F32" s="25">
        <v>30</v>
      </c>
    </row>
    <row r="33" spans="1:6" ht="12.75">
      <c r="A33" s="464"/>
      <c r="B33" s="467" t="s">
        <v>858</v>
      </c>
      <c r="C33" s="468"/>
      <c r="D33" s="25" t="s">
        <v>859</v>
      </c>
      <c r="E33" s="25">
        <v>29</v>
      </c>
      <c r="F33" s="25" t="s">
        <v>860</v>
      </c>
    </row>
    <row r="34" spans="1:6" ht="12.75">
      <c r="A34" s="472" t="s">
        <v>861</v>
      </c>
      <c r="B34" s="464" t="s">
        <v>139</v>
      </c>
      <c r="C34" s="29" t="s">
        <v>853</v>
      </c>
      <c r="D34" s="25" t="s">
        <v>834</v>
      </c>
      <c r="E34" s="25">
        <v>30</v>
      </c>
      <c r="F34" s="25">
        <v>2389.01</v>
      </c>
    </row>
    <row r="35" spans="1:6" ht="12.75">
      <c r="A35" s="472"/>
      <c r="B35" s="464"/>
      <c r="C35" s="29" t="s">
        <v>140</v>
      </c>
      <c r="D35" s="25" t="s">
        <v>834</v>
      </c>
      <c r="E35" s="25">
        <v>31</v>
      </c>
      <c r="F35" s="25">
        <v>0</v>
      </c>
    </row>
    <row r="36" spans="1:6" ht="12.75">
      <c r="A36" s="472"/>
      <c r="B36" s="464"/>
      <c r="C36" s="29" t="s">
        <v>141</v>
      </c>
      <c r="D36" s="25" t="s">
        <v>834</v>
      </c>
      <c r="E36" s="25">
        <v>32</v>
      </c>
      <c r="F36" s="25">
        <v>1433.41</v>
      </c>
    </row>
    <row r="37" spans="1:6" ht="12.75">
      <c r="A37" s="472"/>
      <c r="B37" s="464"/>
      <c r="C37" s="29" t="s">
        <v>142</v>
      </c>
      <c r="D37" s="25" t="s">
        <v>834</v>
      </c>
      <c r="E37" s="25">
        <v>33</v>
      </c>
      <c r="F37" s="25">
        <v>0</v>
      </c>
    </row>
    <row r="38" spans="1:6" ht="12.75">
      <c r="A38" s="472"/>
      <c r="B38" s="464"/>
      <c r="C38" s="29" t="s">
        <v>143</v>
      </c>
      <c r="D38" s="25" t="s">
        <v>834</v>
      </c>
      <c r="E38" s="25">
        <v>34</v>
      </c>
      <c r="F38" s="25">
        <v>0</v>
      </c>
    </row>
    <row r="39" spans="1:6" ht="12.75">
      <c r="A39" s="472"/>
      <c r="B39" s="464"/>
      <c r="C39" s="29" t="s">
        <v>144</v>
      </c>
      <c r="D39" s="25" t="s">
        <v>834</v>
      </c>
      <c r="E39" s="25">
        <v>35</v>
      </c>
      <c r="F39" s="25">
        <v>0</v>
      </c>
    </row>
    <row r="40" spans="1:6" ht="12.75">
      <c r="A40" s="472"/>
      <c r="B40" s="464"/>
      <c r="C40" s="29" t="s">
        <v>145</v>
      </c>
      <c r="D40" s="25" t="s">
        <v>834</v>
      </c>
      <c r="E40" s="25">
        <v>36</v>
      </c>
      <c r="F40" s="25">
        <v>0</v>
      </c>
    </row>
    <row r="41" spans="1:6" ht="12.75">
      <c r="A41" s="472"/>
      <c r="B41" s="464"/>
      <c r="C41" s="29" t="s">
        <v>146</v>
      </c>
      <c r="D41" s="25" t="s">
        <v>834</v>
      </c>
      <c r="E41" s="25">
        <v>37</v>
      </c>
      <c r="F41" s="25">
        <v>0</v>
      </c>
    </row>
    <row r="42" spans="1:6" ht="12.75">
      <c r="A42" s="472"/>
      <c r="B42" s="464"/>
      <c r="C42" s="29" t="s">
        <v>147</v>
      </c>
      <c r="D42" s="25" t="s">
        <v>834</v>
      </c>
      <c r="E42" s="25">
        <v>38</v>
      </c>
      <c r="F42" s="25">
        <v>0</v>
      </c>
    </row>
    <row r="43" spans="1:6" ht="12.75">
      <c r="A43" s="472"/>
      <c r="B43" s="464"/>
      <c r="C43" s="29" t="s">
        <v>148</v>
      </c>
      <c r="D43" s="25" t="s">
        <v>834</v>
      </c>
      <c r="E43" s="25">
        <v>39</v>
      </c>
      <c r="F43" s="25">
        <v>0</v>
      </c>
    </row>
    <row r="44" spans="1:6" ht="12.75">
      <c r="A44" s="472"/>
      <c r="B44" s="464"/>
      <c r="C44" s="29" t="s">
        <v>149</v>
      </c>
      <c r="D44" s="25" t="s">
        <v>834</v>
      </c>
      <c r="E44" s="25">
        <v>40</v>
      </c>
      <c r="F44" s="25">
        <v>118</v>
      </c>
    </row>
    <row r="45" spans="1:6" ht="12.75">
      <c r="A45" s="472"/>
      <c r="B45" s="464"/>
      <c r="C45" s="29" t="s">
        <v>150</v>
      </c>
      <c r="D45" s="25" t="s">
        <v>834</v>
      </c>
      <c r="E45" s="25">
        <v>41</v>
      </c>
      <c r="F45" s="25">
        <v>26</v>
      </c>
    </row>
    <row r="46" spans="1:6" ht="12.75">
      <c r="A46" s="472"/>
      <c r="B46" s="464"/>
      <c r="C46" s="29" t="s">
        <v>151</v>
      </c>
      <c r="D46" s="25" t="s">
        <v>834</v>
      </c>
      <c r="E46" s="25">
        <v>42</v>
      </c>
      <c r="F46" s="25">
        <v>0</v>
      </c>
    </row>
    <row r="47" spans="1:6" ht="12.75">
      <c r="A47" s="472"/>
      <c r="B47" s="464"/>
      <c r="C47" s="29" t="s">
        <v>152</v>
      </c>
      <c r="D47" s="25" t="s">
        <v>834</v>
      </c>
      <c r="E47" s="25">
        <v>43</v>
      </c>
      <c r="F47" s="25">
        <v>760.7</v>
      </c>
    </row>
    <row r="48" spans="1:6" ht="12.75">
      <c r="A48" s="472"/>
      <c r="B48" s="464"/>
      <c r="C48" s="29" t="s">
        <v>153</v>
      </c>
      <c r="D48" s="25" t="s">
        <v>834</v>
      </c>
      <c r="E48" s="25">
        <v>44</v>
      </c>
      <c r="F48" s="25">
        <v>168.9</v>
      </c>
    </row>
    <row r="49" spans="1:6" ht="12.75">
      <c r="A49" s="472"/>
      <c r="B49" s="468" t="s">
        <v>154</v>
      </c>
      <c r="C49" s="468"/>
      <c r="D49" s="25" t="s">
        <v>845</v>
      </c>
      <c r="E49" s="25">
        <v>45</v>
      </c>
      <c r="F49" s="25" t="s">
        <v>847</v>
      </c>
    </row>
    <row r="50" spans="1:6" ht="12.75">
      <c r="A50" s="472" t="s">
        <v>155</v>
      </c>
      <c r="B50" s="464" t="s">
        <v>156</v>
      </c>
      <c r="C50" s="29" t="s">
        <v>853</v>
      </c>
      <c r="D50" s="25" t="s">
        <v>834</v>
      </c>
      <c r="E50" s="25">
        <v>46</v>
      </c>
      <c r="F50" s="25">
        <v>1148</v>
      </c>
    </row>
    <row r="51" spans="1:6" ht="12.75">
      <c r="A51" s="472"/>
      <c r="B51" s="464"/>
      <c r="C51" s="29" t="s">
        <v>157</v>
      </c>
      <c r="D51" s="25" t="s">
        <v>834</v>
      </c>
      <c r="E51" s="25">
        <v>47</v>
      </c>
      <c r="F51" s="25">
        <v>0</v>
      </c>
    </row>
    <row r="52" spans="1:6" ht="12.75">
      <c r="A52" s="472"/>
      <c r="B52" s="464"/>
      <c r="C52" s="29" t="s">
        <v>158</v>
      </c>
      <c r="D52" s="25" t="s">
        <v>834</v>
      </c>
      <c r="E52" s="25">
        <v>48</v>
      </c>
      <c r="F52" s="25">
        <v>0</v>
      </c>
    </row>
    <row r="53" spans="1:6" ht="12.75">
      <c r="A53" s="472"/>
      <c r="B53" s="464"/>
      <c r="C53" s="29" t="s">
        <v>159</v>
      </c>
      <c r="D53" s="25" t="s">
        <v>834</v>
      </c>
      <c r="E53" s="25">
        <v>49</v>
      </c>
      <c r="F53" s="25">
        <v>0</v>
      </c>
    </row>
    <row r="54" spans="1:6" ht="12.75">
      <c r="A54" s="472"/>
      <c r="B54" s="464"/>
      <c r="C54" s="29" t="s">
        <v>160</v>
      </c>
      <c r="D54" s="25" t="s">
        <v>834</v>
      </c>
      <c r="E54" s="25">
        <v>50</v>
      </c>
      <c r="F54" s="25">
        <v>1148</v>
      </c>
    </row>
    <row r="55" spans="1:6" ht="12.75">
      <c r="A55" s="472"/>
      <c r="B55" s="468" t="s">
        <v>161</v>
      </c>
      <c r="C55" s="468"/>
      <c r="D55" s="25" t="s">
        <v>845</v>
      </c>
      <c r="E55" s="25">
        <v>51</v>
      </c>
      <c r="F55" s="25">
        <v>2012</v>
      </c>
    </row>
    <row r="56" spans="1:6" ht="12.75">
      <c r="A56" s="472" t="s">
        <v>162</v>
      </c>
      <c r="B56" s="468" t="s">
        <v>163</v>
      </c>
      <c r="C56" s="468"/>
      <c r="D56" s="25" t="s">
        <v>164</v>
      </c>
      <c r="E56" s="25">
        <v>52</v>
      </c>
      <c r="F56" s="25" t="s">
        <v>165</v>
      </c>
    </row>
    <row r="57" spans="1:6" ht="12.75">
      <c r="A57" s="472"/>
      <c r="B57" s="468" t="s">
        <v>166</v>
      </c>
      <c r="C57" s="468"/>
      <c r="D57" s="25" t="s">
        <v>167</v>
      </c>
      <c r="E57" s="25">
        <v>53</v>
      </c>
      <c r="F57" s="25">
        <v>0</v>
      </c>
    </row>
    <row r="58" spans="1:6" ht="12.75">
      <c r="A58" s="472"/>
      <c r="B58" s="468" t="s">
        <v>168</v>
      </c>
      <c r="C58" s="468"/>
      <c r="D58" s="25" t="s">
        <v>845</v>
      </c>
      <c r="E58" s="25">
        <v>54</v>
      </c>
      <c r="F58" s="25" t="s">
        <v>847</v>
      </c>
    </row>
    <row r="59" spans="1:6" ht="12.75">
      <c r="A59" s="472"/>
      <c r="B59" s="468" t="s">
        <v>169</v>
      </c>
      <c r="C59" s="468"/>
      <c r="D59" s="25" t="s">
        <v>167</v>
      </c>
      <c r="E59" s="25">
        <v>55</v>
      </c>
      <c r="F59" s="25">
        <v>828.4</v>
      </c>
    </row>
    <row r="60" spans="1:6" ht="25.5">
      <c r="A60" s="472" t="s">
        <v>170</v>
      </c>
      <c r="B60" s="472"/>
      <c r="C60" s="30" t="s">
        <v>171</v>
      </c>
      <c r="D60" s="25" t="s">
        <v>845</v>
      </c>
      <c r="E60" s="25">
        <v>56</v>
      </c>
      <c r="F60" s="25" t="s">
        <v>847</v>
      </c>
    </row>
    <row r="61" spans="1:6" ht="12.75">
      <c r="A61" s="472" t="s">
        <v>172</v>
      </c>
      <c r="B61" s="468" t="s">
        <v>173</v>
      </c>
      <c r="C61" s="468"/>
      <c r="D61" s="25" t="s">
        <v>830</v>
      </c>
      <c r="E61" s="25">
        <v>57</v>
      </c>
      <c r="F61" s="25">
        <v>0</v>
      </c>
    </row>
    <row r="62" spans="1:6" ht="12.75">
      <c r="A62" s="472"/>
      <c r="B62" s="468" t="s">
        <v>174</v>
      </c>
      <c r="C62" s="468"/>
      <c r="D62" s="25" t="s">
        <v>845</v>
      </c>
      <c r="E62" s="25">
        <v>58</v>
      </c>
      <c r="F62" s="25" t="s">
        <v>847</v>
      </c>
    </row>
    <row r="63" spans="1:6" ht="12.75">
      <c r="A63" s="469" t="s">
        <v>175</v>
      </c>
      <c r="B63" s="468" t="s">
        <v>176</v>
      </c>
      <c r="C63" s="468"/>
      <c r="D63" s="25" t="s">
        <v>177</v>
      </c>
      <c r="E63" s="25">
        <v>59</v>
      </c>
      <c r="F63" s="25" t="s">
        <v>178</v>
      </c>
    </row>
    <row r="64" spans="1:6" ht="12.75">
      <c r="A64" s="470"/>
      <c r="B64" s="468" t="s">
        <v>179</v>
      </c>
      <c r="C64" s="468"/>
      <c r="D64" s="25" t="s">
        <v>830</v>
      </c>
      <c r="E64" s="25">
        <v>60</v>
      </c>
      <c r="F64" s="25">
        <v>1</v>
      </c>
    </row>
    <row r="65" spans="1:6" ht="12.75">
      <c r="A65" s="470"/>
      <c r="B65" s="468" t="s">
        <v>180</v>
      </c>
      <c r="C65" s="468"/>
      <c r="D65" s="25" t="s">
        <v>181</v>
      </c>
      <c r="E65" s="25">
        <v>61</v>
      </c>
      <c r="F65" s="25">
        <v>1249</v>
      </c>
    </row>
    <row r="66" spans="1:6" ht="12.75">
      <c r="A66" s="471"/>
      <c r="B66" s="468" t="s">
        <v>182</v>
      </c>
      <c r="C66" s="468"/>
      <c r="D66" s="25" t="s">
        <v>845</v>
      </c>
      <c r="E66" s="25">
        <v>62</v>
      </c>
      <c r="F66" s="25" t="s">
        <v>847</v>
      </c>
    </row>
    <row r="67" spans="1:6" ht="12.75">
      <c r="A67" s="464" t="s">
        <v>183</v>
      </c>
      <c r="B67" s="464"/>
      <c r="C67" s="29" t="s">
        <v>184</v>
      </c>
      <c r="D67" s="25" t="s">
        <v>185</v>
      </c>
      <c r="E67" s="25">
        <v>63</v>
      </c>
      <c r="F67" s="25" t="s">
        <v>186</v>
      </c>
    </row>
    <row r="68" spans="1:6" ht="12.75">
      <c r="A68" s="464"/>
      <c r="B68" s="464"/>
      <c r="C68" s="29" t="s">
        <v>187</v>
      </c>
      <c r="D68" s="25" t="s">
        <v>181</v>
      </c>
      <c r="E68" s="25">
        <v>64</v>
      </c>
      <c r="F68" s="25">
        <v>960</v>
      </c>
    </row>
    <row r="69" spans="1:6" ht="12.75">
      <c r="A69" s="464"/>
      <c r="B69" s="464"/>
      <c r="C69" s="29" t="s">
        <v>188</v>
      </c>
      <c r="D69" s="25" t="s">
        <v>845</v>
      </c>
      <c r="E69" s="25">
        <v>65</v>
      </c>
      <c r="F69" s="25" t="s">
        <v>847</v>
      </c>
    </row>
    <row r="70" spans="1:6" ht="12.75">
      <c r="A70" s="464"/>
      <c r="B70" s="464"/>
      <c r="C70" s="29" t="s">
        <v>189</v>
      </c>
      <c r="D70" s="25" t="s">
        <v>190</v>
      </c>
      <c r="E70" s="25">
        <v>66</v>
      </c>
      <c r="F70" s="25" t="s">
        <v>186</v>
      </c>
    </row>
    <row r="71" spans="1:6" ht="12.75">
      <c r="A71" s="464"/>
      <c r="B71" s="464"/>
      <c r="C71" s="29" t="s">
        <v>191</v>
      </c>
      <c r="D71" s="25" t="s">
        <v>181</v>
      </c>
      <c r="E71" s="25">
        <v>67</v>
      </c>
      <c r="F71" s="25">
        <v>1020</v>
      </c>
    </row>
    <row r="72" spans="1:6" ht="12.75">
      <c r="A72" s="464"/>
      <c r="B72" s="464"/>
      <c r="C72" s="29" t="s">
        <v>192</v>
      </c>
      <c r="D72" s="25" t="s">
        <v>845</v>
      </c>
      <c r="E72" s="25">
        <v>68</v>
      </c>
      <c r="F72" s="25" t="s">
        <v>847</v>
      </c>
    </row>
    <row r="73" spans="1:6" ht="12.75">
      <c r="A73" s="464" t="s">
        <v>193</v>
      </c>
      <c r="B73" s="464"/>
      <c r="C73" s="29" t="s">
        <v>194</v>
      </c>
      <c r="D73" s="25" t="s">
        <v>195</v>
      </c>
      <c r="E73" s="25">
        <v>69</v>
      </c>
      <c r="F73" s="25" t="s">
        <v>186</v>
      </c>
    </row>
    <row r="74" spans="1:6" ht="12.75">
      <c r="A74" s="464"/>
      <c r="B74" s="464"/>
      <c r="C74" s="29" t="s">
        <v>196</v>
      </c>
      <c r="D74" s="25" t="s">
        <v>181</v>
      </c>
      <c r="E74" s="25">
        <v>70</v>
      </c>
      <c r="F74" s="25">
        <v>1032</v>
      </c>
    </row>
    <row r="75" spans="1:6" ht="12.75">
      <c r="A75" s="464"/>
      <c r="B75" s="464"/>
      <c r="C75" s="29" t="s">
        <v>192</v>
      </c>
      <c r="D75" s="25" t="s">
        <v>845</v>
      </c>
      <c r="E75" s="25">
        <v>71</v>
      </c>
      <c r="F75" s="25" t="s">
        <v>847</v>
      </c>
    </row>
    <row r="76" spans="1:6" ht="12.75">
      <c r="A76" s="464" t="s">
        <v>197</v>
      </c>
      <c r="B76" s="464"/>
      <c r="C76" s="29" t="s">
        <v>198</v>
      </c>
      <c r="D76" s="25" t="s">
        <v>199</v>
      </c>
      <c r="E76" s="25">
        <v>72</v>
      </c>
      <c r="F76" s="25" t="s">
        <v>186</v>
      </c>
    </row>
    <row r="77" spans="1:6" ht="12.75">
      <c r="A77" s="464"/>
      <c r="B77" s="464"/>
      <c r="C77" s="29" t="s">
        <v>200</v>
      </c>
      <c r="D77" s="25" t="s">
        <v>181</v>
      </c>
      <c r="E77" s="25">
        <v>73</v>
      </c>
      <c r="F77" s="25">
        <v>2850</v>
      </c>
    </row>
    <row r="78" spans="1:6" ht="12.75">
      <c r="A78" s="464"/>
      <c r="B78" s="464"/>
      <c r="C78" s="29" t="s">
        <v>192</v>
      </c>
      <c r="D78" s="25" t="s">
        <v>845</v>
      </c>
      <c r="E78" s="25">
        <v>74</v>
      </c>
      <c r="F78" s="25" t="s">
        <v>847</v>
      </c>
    </row>
    <row r="79" spans="1:6" ht="12.75">
      <c r="A79" s="464" t="s">
        <v>201</v>
      </c>
      <c r="B79" s="464"/>
      <c r="C79" s="29" t="s">
        <v>202</v>
      </c>
      <c r="D79" s="25" t="s">
        <v>203</v>
      </c>
      <c r="E79" s="25">
        <v>75</v>
      </c>
      <c r="F79" s="25" t="s">
        <v>186</v>
      </c>
    </row>
    <row r="80" spans="1:6" ht="12.75">
      <c r="A80" s="464"/>
      <c r="B80" s="464"/>
      <c r="C80" s="29" t="s">
        <v>211</v>
      </c>
      <c r="D80" s="25" t="s">
        <v>181</v>
      </c>
      <c r="E80" s="25">
        <v>76</v>
      </c>
      <c r="F80" s="25">
        <f>49+154</f>
        <v>203</v>
      </c>
    </row>
    <row r="81" spans="1:6" ht="12.75">
      <c r="A81" s="464"/>
      <c r="B81" s="464"/>
      <c r="C81" s="29" t="s">
        <v>212</v>
      </c>
      <c r="D81" s="25" t="s">
        <v>181</v>
      </c>
      <c r="E81" s="25">
        <v>77</v>
      </c>
      <c r="F81" s="25">
        <v>0</v>
      </c>
    </row>
    <row r="82" spans="1:6" ht="12.75">
      <c r="A82" s="464"/>
      <c r="B82" s="464"/>
      <c r="C82" s="29" t="s">
        <v>192</v>
      </c>
      <c r="D82" s="25" t="s">
        <v>845</v>
      </c>
      <c r="E82" s="25">
        <v>78</v>
      </c>
      <c r="F82" s="25">
        <v>0</v>
      </c>
    </row>
    <row r="83" spans="1:6" ht="12.75">
      <c r="A83" s="464" t="s">
        <v>213</v>
      </c>
      <c r="B83" s="464" t="s">
        <v>214</v>
      </c>
      <c r="C83" s="29" t="s">
        <v>836</v>
      </c>
      <c r="D83" s="25" t="s">
        <v>830</v>
      </c>
      <c r="E83" s="25">
        <v>79</v>
      </c>
      <c r="F83" s="25">
        <v>0</v>
      </c>
    </row>
    <row r="84" spans="1:6" ht="12.75">
      <c r="A84" s="464"/>
      <c r="B84" s="464"/>
      <c r="C84" s="29" t="s">
        <v>215</v>
      </c>
      <c r="D84" s="25" t="s">
        <v>830</v>
      </c>
      <c r="E84" s="25">
        <v>80</v>
      </c>
      <c r="F84" s="25">
        <v>0</v>
      </c>
    </row>
    <row r="85" spans="1:6" ht="12.75">
      <c r="A85" s="464"/>
      <c r="B85" s="464"/>
      <c r="C85" s="29" t="s">
        <v>216</v>
      </c>
      <c r="D85" s="25" t="s">
        <v>830</v>
      </c>
      <c r="E85" s="25">
        <v>81</v>
      </c>
      <c r="F85" s="25">
        <v>0</v>
      </c>
    </row>
    <row r="86" spans="1:6" ht="12.75">
      <c r="A86" s="464"/>
      <c r="B86" s="464"/>
      <c r="C86" s="29" t="s">
        <v>217</v>
      </c>
      <c r="D86" s="25" t="s">
        <v>830</v>
      </c>
      <c r="E86" s="25">
        <v>82</v>
      </c>
      <c r="F86" s="25">
        <v>0</v>
      </c>
    </row>
    <row r="87" spans="1:6" ht="12.75">
      <c r="A87" s="464"/>
      <c r="B87" s="464"/>
      <c r="C87" s="29" t="s">
        <v>218</v>
      </c>
      <c r="D87" s="25" t="s">
        <v>830</v>
      </c>
      <c r="E87" s="25">
        <v>83</v>
      </c>
      <c r="F87" s="25">
        <v>0</v>
      </c>
    </row>
    <row r="88" spans="1:6" ht="12.75">
      <c r="A88" s="464"/>
      <c r="B88" s="464"/>
      <c r="C88" s="29" t="s">
        <v>219</v>
      </c>
      <c r="D88" s="25" t="s">
        <v>830</v>
      </c>
      <c r="E88" s="25">
        <v>84</v>
      </c>
      <c r="F88" s="25">
        <v>0</v>
      </c>
    </row>
    <row r="89" spans="1:6" ht="12.75">
      <c r="A89" s="464"/>
      <c r="B89" s="464"/>
      <c r="C89" s="29" t="s">
        <v>220</v>
      </c>
      <c r="D89" s="25" t="s">
        <v>830</v>
      </c>
      <c r="E89" s="25">
        <v>85</v>
      </c>
      <c r="F89" s="25">
        <v>0</v>
      </c>
    </row>
    <row r="90" spans="1:6" ht="12.75">
      <c r="A90" s="464"/>
      <c r="B90" s="464"/>
      <c r="C90" s="29" t="s">
        <v>221</v>
      </c>
      <c r="D90" s="25" t="s">
        <v>830</v>
      </c>
      <c r="E90" s="25">
        <v>86</v>
      </c>
      <c r="F90" s="25">
        <v>0</v>
      </c>
    </row>
    <row r="91" spans="1:6" ht="12.75">
      <c r="A91" s="464"/>
      <c r="B91" s="464" t="s">
        <v>222</v>
      </c>
      <c r="C91" s="464"/>
      <c r="D91" s="25" t="s">
        <v>830</v>
      </c>
      <c r="E91" s="25">
        <v>87</v>
      </c>
      <c r="F91" s="25">
        <v>0</v>
      </c>
    </row>
    <row r="92" spans="1:6" ht="12.75">
      <c r="A92" s="464"/>
      <c r="B92" s="468" t="s">
        <v>427</v>
      </c>
      <c r="C92" s="468"/>
      <c r="D92" s="25" t="s">
        <v>845</v>
      </c>
      <c r="E92" s="25">
        <v>88</v>
      </c>
      <c r="F92" s="25" t="s">
        <v>847</v>
      </c>
    </row>
    <row r="93" spans="1:6" ht="12.75">
      <c r="A93" s="460" t="s">
        <v>428</v>
      </c>
      <c r="B93" s="460"/>
      <c r="C93" s="460"/>
      <c r="D93" s="25" t="s">
        <v>429</v>
      </c>
      <c r="E93" s="25">
        <v>89</v>
      </c>
      <c r="F93" s="25" t="s">
        <v>430</v>
      </c>
    </row>
    <row r="94" spans="1:6" ht="12.75">
      <c r="A94" s="460" t="s">
        <v>431</v>
      </c>
      <c r="B94" s="460"/>
      <c r="C94" s="460"/>
      <c r="D94" s="25" t="s">
        <v>845</v>
      </c>
      <c r="E94" s="25">
        <v>90</v>
      </c>
      <c r="F94" s="25" t="s">
        <v>847</v>
      </c>
    </row>
    <row r="95" spans="1:6" ht="12.75">
      <c r="A95" s="460" t="s">
        <v>432</v>
      </c>
      <c r="B95" s="460"/>
      <c r="C95" s="460"/>
      <c r="D95" s="25" t="s">
        <v>845</v>
      </c>
      <c r="E95" s="25">
        <v>91</v>
      </c>
      <c r="F95" s="25" t="s">
        <v>847</v>
      </c>
    </row>
    <row r="96" spans="1:6" ht="12.75">
      <c r="A96" s="460" t="s">
        <v>433</v>
      </c>
      <c r="B96" s="460"/>
      <c r="C96" s="460"/>
      <c r="D96" s="25" t="s">
        <v>845</v>
      </c>
      <c r="E96" s="25">
        <v>92</v>
      </c>
      <c r="F96" s="25" t="s">
        <v>847</v>
      </c>
    </row>
    <row r="97" spans="1:6" ht="13.5" thickBot="1">
      <c r="A97" s="31" t="s">
        <v>434</v>
      </c>
      <c r="B97" s="32"/>
      <c r="C97" s="32"/>
      <c r="D97" s="33"/>
      <c r="E97" s="33"/>
      <c r="F97" s="33"/>
    </row>
    <row r="98" spans="1:3" ht="12.75" customHeight="1">
      <c r="A98" s="473" t="s">
        <v>435</v>
      </c>
      <c r="B98" s="474"/>
      <c r="C98" s="34" t="s">
        <v>436</v>
      </c>
    </row>
    <row r="99" spans="1:3" ht="12.75">
      <c r="A99" s="475" t="s">
        <v>437</v>
      </c>
      <c r="B99" s="476"/>
      <c r="C99" s="35" t="s">
        <v>438</v>
      </c>
    </row>
    <row r="100" spans="1:3" ht="12.75">
      <c r="A100" s="475" t="s">
        <v>439</v>
      </c>
      <c r="B100" s="476"/>
      <c r="C100" s="35" t="s">
        <v>440</v>
      </c>
    </row>
    <row r="101" spans="1:3" ht="12.75">
      <c r="A101" s="475" t="s">
        <v>482</v>
      </c>
      <c r="B101" s="476"/>
      <c r="C101" s="35" t="s">
        <v>486</v>
      </c>
    </row>
    <row r="102" spans="1:3" ht="12.75">
      <c r="A102" s="475" t="s">
        <v>441</v>
      </c>
      <c r="B102" s="476"/>
      <c r="C102" s="36">
        <v>41150</v>
      </c>
    </row>
    <row r="103" spans="1:3" ht="13.5" thickBot="1">
      <c r="A103" s="477" t="s">
        <v>442</v>
      </c>
      <c r="B103" s="478"/>
      <c r="C103" s="37"/>
    </row>
    <row r="104" spans="1:3" ht="12.75" customHeight="1">
      <c r="A104" s="473" t="s">
        <v>435</v>
      </c>
      <c r="B104" s="474"/>
      <c r="C104" s="34" t="s">
        <v>505</v>
      </c>
    </row>
    <row r="105" spans="1:3" ht="12.75">
      <c r="A105" s="475" t="s">
        <v>437</v>
      </c>
      <c r="B105" s="476"/>
      <c r="C105" s="35" t="s">
        <v>438</v>
      </c>
    </row>
    <row r="106" spans="1:3" ht="12.75">
      <c r="A106" s="475" t="s">
        <v>439</v>
      </c>
      <c r="B106" s="476"/>
      <c r="C106" s="35" t="s">
        <v>443</v>
      </c>
    </row>
    <row r="107" spans="1:3" ht="12.75">
      <c r="A107" s="475" t="s">
        <v>482</v>
      </c>
      <c r="B107" s="476"/>
      <c r="C107" s="35" t="s">
        <v>489</v>
      </c>
    </row>
    <row r="108" spans="1:3" ht="12.75">
      <c r="A108" s="475" t="s">
        <v>441</v>
      </c>
      <c r="B108" s="476"/>
      <c r="C108" s="36">
        <v>40848</v>
      </c>
    </row>
    <row r="109" spans="1:3" ht="13.5" thickBot="1">
      <c r="A109" s="477" t="s">
        <v>442</v>
      </c>
      <c r="B109" s="478"/>
      <c r="C109" s="37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81" t="s">
        <v>491</v>
      </c>
      <c r="B1" s="451"/>
      <c r="C1" s="451"/>
      <c r="D1" s="451"/>
      <c r="E1" s="451"/>
      <c r="F1" s="451"/>
      <c r="G1" s="451"/>
      <c r="H1" s="451"/>
    </row>
    <row r="2" ht="13.5" thickBot="1"/>
    <row r="3" spans="1:7" ht="32.25" thickBot="1">
      <c r="A3" s="502" t="s">
        <v>444</v>
      </c>
      <c r="B3" s="502" t="s">
        <v>492</v>
      </c>
      <c r="C3" s="502" t="s">
        <v>493</v>
      </c>
      <c r="D3" s="10" t="s">
        <v>494</v>
      </c>
      <c r="E3" s="10" t="s">
        <v>495</v>
      </c>
      <c r="F3" s="504" t="s">
        <v>483</v>
      </c>
      <c r="G3" s="488" t="s">
        <v>481</v>
      </c>
    </row>
    <row r="4" spans="1:7" ht="16.5" thickBot="1">
      <c r="A4" s="503"/>
      <c r="B4" s="503"/>
      <c r="C4" s="503"/>
      <c r="D4" s="10"/>
      <c r="E4" s="10"/>
      <c r="F4" s="505"/>
      <c r="G4" s="489"/>
    </row>
    <row r="5" spans="1:6" ht="16.5" thickBot="1">
      <c r="A5" s="12">
        <v>1</v>
      </c>
      <c r="B5" s="492" t="s">
        <v>484</v>
      </c>
      <c r="C5" s="493"/>
      <c r="D5" s="493"/>
      <c r="E5" s="494"/>
      <c r="F5" s="13"/>
    </row>
    <row r="6" spans="1:7" ht="95.25" thickBot="1">
      <c r="A6" s="13"/>
      <c r="B6" s="13" t="s">
        <v>496</v>
      </c>
      <c r="C6" s="11" t="s">
        <v>497</v>
      </c>
      <c r="D6" s="11">
        <v>26.09</v>
      </c>
      <c r="E6" s="11">
        <v>29.97</v>
      </c>
      <c r="F6" s="13" t="s">
        <v>498</v>
      </c>
      <c r="G6" s="482" t="s">
        <v>485</v>
      </c>
    </row>
    <row r="7" spans="1:7" ht="48" thickBot="1">
      <c r="A7" s="13"/>
      <c r="B7" s="13" t="s">
        <v>499</v>
      </c>
      <c r="C7" s="11" t="s">
        <v>500</v>
      </c>
      <c r="D7" s="11">
        <v>5.183</v>
      </c>
      <c r="E7" s="11">
        <v>5.654</v>
      </c>
      <c r="F7" s="13" t="s">
        <v>501</v>
      </c>
      <c r="G7" s="483"/>
    </row>
    <row r="8" spans="1:6" ht="16.5" thickBot="1">
      <c r="A8" s="12">
        <v>2</v>
      </c>
      <c r="B8" s="492" t="s">
        <v>487</v>
      </c>
      <c r="C8" s="493"/>
      <c r="D8" s="493"/>
      <c r="E8" s="494"/>
      <c r="F8" s="13"/>
    </row>
    <row r="9" spans="1:7" ht="79.5" thickBot="1">
      <c r="A9" s="13"/>
      <c r="B9" s="13" t="s">
        <v>502</v>
      </c>
      <c r="C9" s="11" t="s">
        <v>497</v>
      </c>
      <c r="D9" s="11">
        <v>18.44</v>
      </c>
      <c r="E9" s="11">
        <v>21.18</v>
      </c>
      <c r="F9" s="13" t="s">
        <v>503</v>
      </c>
      <c r="G9" s="482" t="s">
        <v>485</v>
      </c>
    </row>
    <row r="10" spans="1:7" ht="48" thickBot="1">
      <c r="A10" s="13"/>
      <c r="B10" s="13" t="s">
        <v>504</v>
      </c>
      <c r="C10" s="11" t="s">
        <v>500</v>
      </c>
      <c r="D10" s="11">
        <v>9.029</v>
      </c>
      <c r="E10" s="11">
        <v>9.85</v>
      </c>
      <c r="F10" s="13" t="s">
        <v>501</v>
      </c>
      <c r="G10" s="483"/>
    </row>
    <row r="11" spans="1:6" ht="16.5" thickBot="1">
      <c r="A11" s="12">
        <v>3</v>
      </c>
      <c r="B11" s="492" t="s">
        <v>505</v>
      </c>
      <c r="C11" s="493"/>
      <c r="D11" s="493"/>
      <c r="E11" s="494"/>
      <c r="F11" s="13"/>
    </row>
    <row r="12" spans="1:7" ht="79.5" thickBot="1">
      <c r="A12" s="13"/>
      <c r="B12" s="13" t="s">
        <v>506</v>
      </c>
      <c r="C12" s="11" t="s">
        <v>507</v>
      </c>
      <c r="D12" s="11">
        <v>1530.46</v>
      </c>
      <c r="E12" s="11">
        <v>1681.5</v>
      </c>
      <c r="F12" s="17" t="s">
        <v>508</v>
      </c>
      <c r="G12" s="484" t="s">
        <v>488</v>
      </c>
    </row>
    <row r="13" spans="1:7" ht="48" thickBot="1">
      <c r="A13" s="13"/>
      <c r="B13" s="13" t="s">
        <v>511</v>
      </c>
      <c r="C13" s="11" t="s">
        <v>512</v>
      </c>
      <c r="D13" s="11">
        <v>0.03553</v>
      </c>
      <c r="E13" s="11">
        <v>0.03876</v>
      </c>
      <c r="F13" s="18"/>
      <c r="G13" s="485"/>
    </row>
    <row r="14" spans="1:7" ht="48" thickBot="1">
      <c r="A14" s="13"/>
      <c r="B14" s="13" t="s">
        <v>513</v>
      </c>
      <c r="C14" s="11" t="s">
        <v>512</v>
      </c>
      <c r="D14" s="11">
        <v>0.03113</v>
      </c>
      <c r="E14" s="11">
        <v>0.03396</v>
      </c>
      <c r="F14" s="18" t="s">
        <v>509</v>
      </c>
      <c r="G14" s="485"/>
    </row>
    <row r="15" spans="1:7" ht="48" thickBot="1">
      <c r="A15" s="13"/>
      <c r="B15" s="13" t="s">
        <v>514</v>
      </c>
      <c r="C15" s="11" t="s">
        <v>512</v>
      </c>
      <c r="D15" s="11">
        <v>0.02673</v>
      </c>
      <c r="E15" s="11">
        <v>0.02916</v>
      </c>
      <c r="F15" s="18"/>
      <c r="G15" s="485"/>
    </row>
    <row r="16" spans="1:7" ht="48" customHeight="1" thickBot="1">
      <c r="A16" s="13"/>
      <c r="B16" s="13" t="s">
        <v>515</v>
      </c>
      <c r="C16" s="11" t="s">
        <v>512</v>
      </c>
      <c r="D16" s="11">
        <v>0.02794</v>
      </c>
      <c r="E16" s="11">
        <v>0.03048</v>
      </c>
      <c r="F16" s="18" t="s">
        <v>501</v>
      </c>
      <c r="G16" s="486"/>
    </row>
    <row r="17" spans="1:7" ht="16.5" thickBot="1">
      <c r="A17" s="12" t="s">
        <v>516</v>
      </c>
      <c r="B17" s="492" t="s">
        <v>517</v>
      </c>
      <c r="C17" s="493"/>
      <c r="D17" s="493"/>
      <c r="E17" s="494"/>
      <c r="F17" s="18"/>
      <c r="G17" s="486"/>
    </row>
    <row r="18" spans="1:7" ht="48" thickBot="1">
      <c r="A18" s="13"/>
      <c r="B18" s="13" t="s">
        <v>518</v>
      </c>
      <c r="C18" s="11" t="s">
        <v>507</v>
      </c>
      <c r="D18" s="11">
        <v>1530.46</v>
      </c>
      <c r="E18" s="11">
        <v>1681.5</v>
      </c>
      <c r="F18" s="18" t="s">
        <v>510</v>
      </c>
      <c r="G18" s="486"/>
    </row>
    <row r="19" spans="1:7" ht="15.75">
      <c r="A19" s="495"/>
      <c r="B19" s="495" t="s">
        <v>519</v>
      </c>
      <c r="C19" s="15" t="s">
        <v>520</v>
      </c>
      <c r="D19" s="500" t="s">
        <v>522</v>
      </c>
      <c r="E19" s="500" t="s">
        <v>523</v>
      </c>
      <c r="F19" s="18"/>
      <c r="G19" s="486"/>
    </row>
    <row r="20" spans="1:7" ht="16.5" thickBot="1">
      <c r="A20" s="499"/>
      <c r="B20" s="499"/>
      <c r="C20" s="16" t="s">
        <v>521</v>
      </c>
      <c r="D20" s="501"/>
      <c r="E20" s="501"/>
      <c r="F20" s="19"/>
      <c r="G20" s="487"/>
    </row>
    <row r="21" spans="1:6" ht="16.5" thickBot="1">
      <c r="A21" s="12">
        <v>5</v>
      </c>
      <c r="B21" s="492" t="s">
        <v>524</v>
      </c>
      <c r="C21" s="493"/>
      <c r="D21" s="493"/>
      <c r="E21" s="494"/>
      <c r="F21" s="13"/>
    </row>
    <row r="22" spans="1:7" ht="63.75" thickBot="1">
      <c r="A22" s="13"/>
      <c r="B22" s="13" t="s">
        <v>525</v>
      </c>
      <c r="C22" s="11" t="s">
        <v>490</v>
      </c>
      <c r="D22" s="11">
        <v>2.8</v>
      </c>
      <c r="E22" s="11">
        <v>3.06</v>
      </c>
      <c r="F22" s="495" t="s">
        <v>526</v>
      </c>
      <c r="G22" s="490" t="s">
        <v>800</v>
      </c>
    </row>
    <row r="23" spans="1:7" ht="63.75" thickBot="1">
      <c r="A23" s="14"/>
      <c r="B23" s="14" t="s">
        <v>527</v>
      </c>
      <c r="C23" s="15" t="s">
        <v>490</v>
      </c>
      <c r="D23" s="15">
        <v>3.5</v>
      </c>
      <c r="E23" s="15">
        <v>3.83</v>
      </c>
      <c r="F23" s="496"/>
      <c r="G23" s="491"/>
    </row>
    <row r="24" spans="1:7" ht="12.75">
      <c r="A24" s="497" t="s">
        <v>798</v>
      </c>
      <c r="B24" s="497"/>
      <c r="C24" s="497"/>
      <c r="D24" s="497"/>
      <c r="E24" s="497"/>
      <c r="F24" s="497"/>
      <c r="G24" s="498"/>
    </row>
    <row r="25" spans="1:7" ht="12.75">
      <c r="A25" s="479" t="s">
        <v>799</v>
      </c>
      <c r="B25" s="480"/>
      <c r="C25" s="480"/>
      <c r="D25" s="480"/>
      <c r="E25" s="480"/>
      <c r="F25" s="480"/>
      <c r="G25" s="20"/>
    </row>
    <row r="26" ht="15.75">
      <c r="A26" s="5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5" sqref="A5:G110"/>
    </sheetView>
  </sheetViews>
  <sheetFormatPr defaultColWidth="9.140625" defaultRowHeight="12.75"/>
  <cols>
    <col min="1" max="1" width="7.00390625" style="38" customWidth="1"/>
    <col min="2" max="2" width="14.8515625" style="38" customWidth="1"/>
    <col min="3" max="3" width="65.00390625" style="48" customWidth="1"/>
    <col min="4" max="4" width="10.57421875" style="38" customWidth="1"/>
    <col min="5" max="5" width="10.00390625" style="49" customWidth="1"/>
    <col min="6" max="6" width="13.421875" style="38" customWidth="1"/>
    <col min="7" max="7" width="14.7109375" style="38" customWidth="1"/>
    <col min="8" max="16384" width="9.140625" style="38" customWidth="1"/>
  </cols>
  <sheetData>
    <row r="1" spans="2:6" s="5" customFormat="1" ht="47.25" customHeight="1">
      <c r="B1" s="530" t="s">
        <v>479</v>
      </c>
      <c r="C1" s="531"/>
      <c r="D1" s="531"/>
      <c r="E1" s="531"/>
      <c r="F1" s="6"/>
    </row>
    <row r="2" spans="1:7" s="4" customFormat="1" ht="93.75" customHeight="1">
      <c r="A2" s="1" t="s">
        <v>444</v>
      </c>
      <c r="B2" s="1" t="s">
        <v>445</v>
      </c>
      <c r="C2" s="1" t="s">
        <v>446</v>
      </c>
      <c r="D2" s="1" t="s">
        <v>447</v>
      </c>
      <c r="E2" s="2" t="s">
        <v>448</v>
      </c>
      <c r="F2" s="3" t="s">
        <v>449</v>
      </c>
      <c r="G2" s="3" t="s">
        <v>450</v>
      </c>
    </row>
    <row r="3" spans="1:7" ht="15.75">
      <c r="A3" s="519" t="s">
        <v>451</v>
      </c>
      <c r="B3" s="520"/>
      <c r="C3" s="520"/>
      <c r="D3" s="520"/>
      <c r="E3" s="520"/>
      <c r="F3" s="521"/>
      <c r="G3" s="521"/>
    </row>
    <row r="4" spans="1:7" ht="15.75">
      <c r="A4" s="522"/>
      <c r="B4" s="523"/>
      <c r="C4" s="523"/>
      <c r="D4" s="523"/>
      <c r="E4" s="523"/>
      <c r="F4" s="524"/>
      <c r="G4" s="524"/>
    </row>
    <row r="5" spans="1:7" ht="135">
      <c r="A5" s="39" t="s">
        <v>452</v>
      </c>
      <c r="B5" s="40" t="s">
        <v>453</v>
      </c>
      <c r="C5" s="41" t="s">
        <v>454</v>
      </c>
      <c r="D5" s="40" t="s">
        <v>455</v>
      </c>
      <c r="E5" s="42">
        <v>0.04</v>
      </c>
      <c r="F5" s="7">
        <v>40544</v>
      </c>
      <c r="G5" s="8" t="s">
        <v>480</v>
      </c>
    </row>
    <row r="6" spans="1:7" ht="90">
      <c r="A6" s="39" t="s">
        <v>456</v>
      </c>
      <c r="B6" s="40" t="s">
        <v>457</v>
      </c>
      <c r="C6" s="41" t="s">
        <v>458</v>
      </c>
      <c r="D6" s="40" t="s">
        <v>455</v>
      </c>
      <c r="E6" s="42">
        <v>0.013</v>
      </c>
      <c r="F6" s="7">
        <v>40544</v>
      </c>
      <c r="G6" s="8" t="s">
        <v>480</v>
      </c>
    </row>
    <row r="7" spans="1:7" ht="123.75">
      <c r="A7" s="39" t="s">
        <v>459</v>
      </c>
      <c r="B7" s="40" t="s">
        <v>460</v>
      </c>
      <c r="C7" s="43" t="s">
        <v>461</v>
      </c>
      <c r="D7" s="40" t="s">
        <v>455</v>
      </c>
      <c r="E7" s="42">
        <v>0.0759</v>
      </c>
      <c r="F7" s="7">
        <v>40544</v>
      </c>
      <c r="G7" s="8" t="s">
        <v>480</v>
      </c>
    </row>
    <row r="8" spans="1:7" ht="203.25" customHeight="1">
      <c r="A8" s="39" t="s">
        <v>462</v>
      </c>
      <c r="B8" s="40" t="s">
        <v>463</v>
      </c>
      <c r="C8" s="41" t="s">
        <v>464</v>
      </c>
      <c r="D8" s="40" t="s">
        <v>455</v>
      </c>
      <c r="E8" s="42">
        <v>0.0806</v>
      </c>
      <c r="F8" s="7">
        <v>40544</v>
      </c>
      <c r="G8" s="8" t="s">
        <v>480</v>
      </c>
    </row>
    <row r="9" spans="1:7" ht="102.75" customHeight="1">
      <c r="A9" s="39" t="s">
        <v>465</v>
      </c>
      <c r="B9" s="40" t="s">
        <v>466</v>
      </c>
      <c r="C9" s="41" t="s">
        <v>243</v>
      </c>
      <c r="D9" s="40" t="s">
        <v>455</v>
      </c>
      <c r="E9" s="42">
        <v>0.0569</v>
      </c>
      <c r="F9" s="7">
        <v>40544</v>
      </c>
      <c r="G9" s="8" t="s">
        <v>480</v>
      </c>
    </row>
    <row r="10" spans="1:7" ht="146.25">
      <c r="A10" s="532" t="s">
        <v>244</v>
      </c>
      <c r="B10" s="515" t="s">
        <v>245</v>
      </c>
      <c r="C10" s="41" t="s">
        <v>246</v>
      </c>
      <c r="D10" s="40" t="s">
        <v>455</v>
      </c>
      <c r="E10" s="508">
        <v>0.1185</v>
      </c>
      <c r="F10" s="7">
        <v>40544</v>
      </c>
      <c r="G10" s="8" t="s">
        <v>480</v>
      </c>
    </row>
    <row r="11" spans="1:7" ht="153" customHeight="1">
      <c r="A11" s="532"/>
      <c r="B11" s="515"/>
      <c r="C11" s="41" t="s">
        <v>247</v>
      </c>
      <c r="D11" s="40" t="s">
        <v>248</v>
      </c>
      <c r="E11" s="510"/>
      <c r="F11" s="7">
        <v>40544</v>
      </c>
      <c r="G11" s="8" t="s">
        <v>480</v>
      </c>
    </row>
    <row r="12" spans="1:7" ht="192.75" customHeight="1">
      <c r="A12" s="39" t="s">
        <v>249</v>
      </c>
      <c r="B12" s="40" t="s">
        <v>250</v>
      </c>
      <c r="C12" s="41" t="s">
        <v>252</v>
      </c>
      <c r="D12" s="40" t="s">
        <v>455</v>
      </c>
      <c r="E12" s="42">
        <v>0.0711</v>
      </c>
      <c r="F12" s="7">
        <v>40544</v>
      </c>
      <c r="G12" s="8" t="s">
        <v>480</v>
      </c>
    </row>
    <row r="13" spans="1:7" ht="146.25">
      <c r="A13" s="39" t="s">
        <v>253</v>
      </c>
      <c r="B13" s="40" t="s">
        <v>254</v>
      </c>
      <c r="C13" s="41" t="s">
        <v>255</v>
      </c>
      <c r="D13" s="40" t="s">
        <v>455</v>
      </c>
      <c r="E13" s="42">
        <v>0.0948</v>
      </c>
      <c r="F13" s="7">
        <v>40544</v>
      </c>
      <c r="G13" s="8" t="s">
        <v>480</v>
      </c>
    </row>
    <row r="14" spans="1:7" ht="63">
      <c r="A14" s="39" t="s">
        <v>256</v>
      </c>
      <c r="B14" s="40" t="s">
        <v>257</v>
      </c>
      <c r="C14" s="41" t="s">
        <v>603</v>
      </c>
      <c r="D14" s="40" t="s">
        <v>455</v>
      </c>
      <c r="E14" s="42">
        <v>0.0569</v>
      </c>
      <c r="F14" s="7">
        <v>40544</v>
      </c>
      <c r="G14" s="8" t="s">
        <v>480</v>
      </c>
    </row>
    <row r="15" spans="1:7" ht="63">
      <c r="A15" s="39" t="s">
        <v>604</v>
      </c>
      <c r="B15" s="40" t="s">
        <v>605</v>
      </c>
      <c r="C15" s="41" t="s">
        <v>606</v>
      </c>
      <c r="D15" s="40" t="s">
        <v>455</v>
      </c>
      <c r="E15" s="42">
        <v>0.0427</v>
      </c>
      <c r="F15" s="7">
        <v>40544</v>
      </c>
      <c r="G15" s="8" t="s">
        <v>480</v>
      </c>
    </row>
    <row r="16" spans="1:7" ht="63">
      <c r="A16" s="39" t="s">
        <v>607</v>
      </c>
      <c r="B16" s="40" t="s">
        <v>608</v>
      </c>
      <c r="C16" s="41" t="s">
        <v>609</v>
      </c>
      <c r="D16" s="40" t="s">
        <v>455</v>
      </c>
      <c r="E16" s="42">
        <v>0.0522</v>
      </c>
      <c r="F16" s="7">
        <v>40544</v>
      </c>
      <c r="G16" s="8" t="s">
        <v>480</v>
      </c>
    </row>
    <row r="17" spans="1:7" ht="63">
      <c r="A17" s="39" t="s">
        <v>610</v>
      </c>
      <c r="B17" s="40" t="s">
        <v>611</v>
      </c>
      <c r="C17" s="41" t="s">
        <v>612</v>
      </c>
      <c r="D17" s="40" t="s">
        <v>455</v>
      </c>
      <c r="E17" s="42">
        <v>0.0373</v>
      </c>
      <c r="F17" s="7">
        <v>40544</v>
      </c>
      <c r="G17" s="8" t="s">
        <v>480</v>
      </c>
    </row>
    <row r="18" spans="1:7" ht="15.75">
      <c r="A18" s="519" t="s">
        <v>613</v>
      </c>
      <c r="B18" s="520"/>
      <c r="C18" s="520"/>
      <c r="D18" s="520"/>
      <c r="E18" s="520"/>
      <c r="F18" s="521"/>
      <c r="G18" s="521"/>
    </row>
    <row r="19" spans="1:7" ht="15.75">
      <c r="A19" s="533"/>
      <c r="B19" s="534"/>
      <c r="C19" s="534"/>
      <c r="D19" s="534"/>
      <c r="E19" s="534"/>
      <c r="F19" s="451"/>
      <c r="G19" s="451"/>
    </row>
    <row r="20" spans="1:7" ht="157.5">
      <c r="A20" s="39" t="s">
        <v>614</v>
      </c>
      <c r="B20" s="40" t="s">
        <v>615</v>
      </c>
      <c r="C20" s="41" t="s">
        <v>616</v>
      </c>
      <c r="D20" s="40" t="s">
        <v>455</v>
      </c>
      <c r="E20" s="42">
        <v>0.102</v>
      </c>
      <c r="F20" s="7">
        <v>40544</v>
      </c>
      <c r="G20" s="8" t="s">
        <v>480</v>
      </c>
    </row>
    <row r="21" spans="1:7" ht="33.75">
      <c r="A21" s="526" t="s">
        <v>617</v>
      </c>
      <c r="B21" s="515" t="s">
        <v>618</v>
      </c>
      <c r="C21" s="41" t="s">
        <v>619</v>
      </c>
      <c r="D21" s="40" t="s">
        <v>620</v>
      </c>
      <c r="E21" s="508">
        <f>1.81+1.87</f>
        <v>3.68</v>
      </c>
      <c r="F21" s="511">
        <v>40544</v>
      </c>
      <c r="G21" s="513" t="s">
        <v>480</v>
      </c>
    </row>
    <row r="22" spans="1:7" ht="33.75">
      <c r="A22" s="526"/>
      <c r="B22" s="515"/>
      <c r="C22" s="41" t="s">
        <v>621</v>
      </c>
      <c r="D22" s="8" t="s">
        <v>622</v>
      </c>
      <c r="E22" s="509"/>
      <c r="F22" s="498"/>
      <c r="G22" s="498"/>
    </row>
    <row r="23" spans="1:7" ht="31.5">
      <c r="A23" s="526"/>
      <c r="B23" s="515"/>
      <c r="C23" s="41" t="s">
        <v>623</v>
      </c>
      <c r="D23" s="40" t="s">
        <v>624</v>
      </c>
      <c r="E23" s="509"/>
      <c r="F23" s="498"/>
      <c r="G23" s="498"/>
    </row>
    <row r="24" spans="1:7" ht="31.5">
      <c r="A24" s="526"/>
      <c r="B24" s="515"/>
      <c r="C24" s="41" t="s">
        <v>625</v>
      </c>
      <c r="D24" s="40" t="s">
        <v>624</v>
      </c>
      <c r="E24" s="509"/>
      <c r="F24" s="498"/>
      <c r="G24" s="498"/>
    </row>
    <row r="25" spans="1:7" ht="45">
      <c r="A25" s="526"/>
      <c r="B25" s="515"/>
      <c r="C25" s="41" t="s">
        <v>626</v>
      </c>
      <c r="D25" s="40" t="s">
        <v>624</v>
      </c>
      <c r="E25" s="509"/>
      <c r="F25" s="498"/>
      <c r="G25" s="498"/>
    </row>
    <row r="26" spans="1:7" ht="56.25">
      <c r="A26" s="526" t="s">
        <v>627</v>
      </c>
      <c r="B26" s="515" t="s">
        <v>628</v>
      </c>
      <c r="C26" s="41" t="s">
        <v>629</v>
      </c>
      <c r="D26" s="40" t="s">
        <v>622</v>
      </c>
      <c r="E26" s="509"/>
      <c r="F26" s="498"/>
      <c r="G26" s="498"/>
    </row>
    <row r="27" spans="1:7" ht="33.75">
      <c r="A27" s="526"/>
      <c r="B27" s="515"/>
      <c r="C27" s="41" t="s">
        <v>630</v>
      </c>
      <c r="D27" s="8" t="s">
        <v>631</v>
      </c>
      <c r="E27" s="509"/>
      <c r="F27" s="498"/>
      <c r="G27" s="498"/>
    </row>
    <row r="28" spans="1:7" ht="31.5">
      <c r="A28" s="526"/>
      <c r="B28" s="515"/>
      <c r="C28" s="41" t="s">
        <v>632</v>
      </c>
      <c r="D28" s="40" t="s">
        <v>631</v>
      </c>
      <c r="E28" s="509"/>
      <c r="F28" s="498"/>
      <c r="G28" s="498"/>
    </row>
    <row r="29" spans="1:7" ht="33.75">
      <c r="A29" s="526"/>
      <c r="B29" s="515"/>
      <c r="C29" s="41" t="s">
        <v>633</v>
      </c>
      <c r="D29" s="40" t="s">
        <v>622</v>
      </c>
      <c r="E29" s="509"/>
      <c r="F29" s="498"/>
      <c r="G29" s="498"/>
    </row>
    <row r="30" spans="1:7" ht="47.25">
      <c r="A30" s="526"/>
      <c r="B30" s="515"/>
      <c r="C30" s="41" t="s">
        <v>634</v>
      </c>
      <c r="D30" s="40" t="s">
        <v>248</v>
      </c>
      <c r="E30" s="509"/>
      <c r="F30" s="498"/>
      <c r="G30" s="498"/>
    </row>
    <row r="31" spans="1:7" ht="31.5">
      <c r="A31" s="526"/>
      <c r="B31" s="515"/>
      <c r="C31" s="41" t="s">
        <v>635</v>
      </c>
      <c r="D31" s="40" t="s">
        <v>624</v>
      </c>
      <c r="E31" s="509"/>
      <c r="F31" s="498"/>
      <c r="G31" s="498"/>
    </row>
    <row r="32" spans="1:7" ht="31.5">
      <c r="A32" s="526"/>
      <c r="B32" s="515"/>
      <c r="C32" s="41" t="s">
        <v>636</v>
      </c>
      <c r="D32" s="40" t="s">
        <v>624</v>
      </c>
      <c r="E32" s="509"/>
      <c r="F32" s="498"/>
      <c r="G32" s="498"/>
    </row>
    <row r="33" spans="1:7" ht="31.5">
      <c r="A33" s="526"/>
      <c r="B33" s="515"/>
      <c r="C33" s="41" t="s">
        <v>637</v>
      </c>
      <c r="D33" s="40" t="s">
        <v>624</v>
      </c>
      <c r="E33" s="510"/>
      <c r="F33" s="512"/>
      <c r="G33" s="512"/>
    </row>
    <row r="34" spans="1:7" ht="33.75">
      <c r="A34" s="526" t="s">
        <v>638</v>
      </c>
      <c r="B34" s="506" t="s">
        <v>639</v>
      </c>
      <c r="C34" s="41" t="s">
        <v>640</v>
      </c>
      <c r="D34" s="40" t="s">
        <v>641</v>
      </c>
      <c r="E34" s="508">
        <v>0.0837</v>
      </c>
      <c r="F34" s="511">
        <v>40544</v>
      </c>
      <c r="G34" s="513" t="s">
        <v>480</v>
      </c>
    </row>
    <row r="35" spans="1:7" ht="31.5">
      <c r="A35" s="526"/>
      <c r="B35" s="506"/>
      <c r="C35" s="41" t="s">
        <v>642</v>
      </c>
      <c r="D35" s="40" t="s">
        <v>455</v>
      </c>
      <c r="E35" s="509"/>
      <c r="F35" s="498"/>
      <c r="G35" s="498"/>
    </row>
    <row r="36" spans="1:7" ht="67.5">
      <c r="A36" s="526"/>
      <c r="B36" s="506"/>
      <c r="C36" s="41" t="s">
        <v>643</v>
      </c>
      <c r="D36" s="40" t="s">
        <v>455</v>
      </c>
      <c r="E36" s="509"/>
      <c r="F36" s="498"/>
      <c r="G36" s="498"/>
    </row>
    <row r="37" spans="1:7" ht="31.5">
      <c r="A37" s="526"/>
      <c r="B37" s="506"/>
      <c r="C37" s="41" t="s">
        <v>289</v>
      </c>
      <c r="D37" s="40" t="s">
        <v>455</v>
      </c>
      <c r="E37" s="510"/>
      <c r="F37" s="512"/>
      <c r="G37" s="512"/>
    </row>
    <row r="38" spans="1:7" ht="31.5">
      <c r="A38" s="526" t="s">
        <v>290</v>
      </c>
      <c r="B38" s="506" t="s">
        <v>291</v>
      </c>
      <c r="C38" s="41" t="s">
        <v>292</v>
      </c>
      <c r="D38" s="40" t="s">
        <v>641</v>
      </c>
      <c r="E38" s="508">
        <v>0.4</v>
      </c>
      <c r="F38" s="511">
        <v>40544</v>
      </c>
      <c r="G38" s="513" t="s">
        <v>480</v>
      </c>
    </row>
    <row r="39" spans="1:7" ht="31.5">
      <c r="A39" s="526"/>
      <c r="B39" s="506"/>
      <c r="C39" s="41" t="s">
        <v>293</v>
      </c>
      <c r="D39" s="40" t="s">
        <v>641</v>
      </c>
      <c r="E39" s="510"/>
      <c r="F39" s="512"/>
      <c r="G39" s="512"/>
    </row>
    <row r="40" spans="1:7" ht="67.5">
      <c r="A40" s="39" t="s">
        <v>204</v>
      </c>
      <c r="B40" s="40" t="s">
        <v>205</v>
      </c>
      <c r="C40" s="41" t="s">
        <v>206</v>
      </c>
      <c r="D40" s="40" t="s">
        <v>455</v>
      </c>
      <c r="E40" s="42">
        <v>1.439</v>
      </c>
      <c r="F40" s="7">
        <v>40544</v>
      </c>
      <c r="G40" s="8" t="s">
        <v>480</v>
      </c>
    </row>
    <row r="41" spans="1:7" ht="78.75">
      <c r="A41" s="39" t="s">
        <v>207</v>
      </c>
      <c r="B41" s="40" t="s">
        <v>208</v>
      </c>
      <c r="C41" s="41" t="s">
        <v>209</v>
      </c>
      <c r="D41" s="40" t="s">
        <v>328</v>
      </c>
      <c r="E41" s="42">
        <f>0.0039+4.49</f>
        <v>4.4939</v>
      </c>
      <c r="F41" s="7">
        <v>40544</v>
      </c>
      <c r="G41" s="8" t="s">
        <v>480</v>
      </c>
    </row>
    <row r="42" spans="1:7" ht="15.75">
      <c r="A42" s="519" t="s">
        <v>294</v>
      </c>
      <c r="B42" s="520"/>
      <c r="C42" s="520"/>
      <c r="D42" s="520"/>
      <c r="E42" s="520"/>
      <c r="F42" s="521"/>
      <c r="G42" s="521"/>
    </row>
    <row r="43" spans="1:7" ht="15.75">
      <c r="A43" s="522"/>
      <c r="B43" s="523"/>
      <c r="C43" s="523"/>
      <c r="D43" s="523"/>
      <c r="E43" s="523"/>
      <c r="F43" s="524"/>
      <c r="G43" s="524"/>
    </row>
    <row r="44" spans="1:7" ht="31.5">
      <c r="A44" s="526" t="s">
        <v>295</v>
      </c>
      <c r="B44" s="506" t="s">
        <v>296</v>
      </c>
      <c r="C44" s="41" t="s">
        <v>297</v>
      </c>
      <c r="D44" s="40" t="s">
        <v>622</v>
      </c>
      <c r="E44" s="529">
        <v>1</v>
      </c>
      <c r="F44" s="511">
        <v>40544</v>
      </c>
      <c r="G44" s="513" t="s">
        <v>480</v>
      </c>
    </row>
    <row r="45" spans="1:7" ht="31.5">
      <c r="A45" s="526"/>
      <c r="B45" s="506"/>
      <c r="C45" s="41" t="s">
        <v>298</v>
      </c>
      <c r="D45" s="40" t="s">
        <v>620</v>
      </c>
      <c r="E45" s="529"/>
      <c r="F45" s="498"/>
      <c r="G45" s="498"/>
    </row>
    <row r="46" spans="1:7" ht="33.75">
      <c r="A46" s="526"/>
      <c r="B46" s="506"/>
      <c r="C46" s="41" t="s">
        <v>299</v>
      </c>
      <c r="D46" s="40" t="s">
        <v>624</v>
      </c>
      <c r="E46" s="529"/>
      <c r="F46" s="498"/>
      <c r="G46" s="498"/>
    </row>
    <row r="47" spans="1:7" ht="15.75">
      <c r="A47" s="526"/>
      <c r="B47" s="506"/>
      <c r="C47" s="528" t="s">
        <v>300</v>
      </c>
      <c r="D47" s="506" t="s">
        <v>624</v>
      </c>
      <c r="E47" s="529"/>
      <c r="F47" s="498"/>
      <c r="G47" s="498"/>
    </row>
    <row r="48" spans="1:7" ht="15.75">
      <c r="A48" s="526"/>
      <c r="B48" s="506"/>
      <c r="C48" s="528"/>
      <c r="D48" s="506"/>
      <c r="E48" s="529"/>
      <c r="F48" s="512"/>
      <c r="G48" s="512"/>
    </row>
    <row r="49" spans="1:7" ht="15.75">
      <c r="A49" s="526"/>
      <c r="B49" s="506"/>
      <c r="C49" s="528" t="s">
        <v>301</v>
      </c>
      <c r="D49" s="506" t="s">
        <v>302</v>
      </c>
      <c r="E49" s="529">
        <v>0.04</v>
      </c>
      <c r="F49" s="511">
        <v>40544</v>
      </c>
      <c r="G49" s="513" t="s">
        <v>480</v>
      </c>
    </row>
    <row r="50" spans="1:7" ht="15.75">
      <c r="A50" s="526"/>
      <c r="B50" s="506"/>
      <c r="C50" s="528"/>
      <c r="D50" s="506"/>
      <c r="E50" s="529"/>
      <c r="F50" s="498"/>
      <c r="G50" s="498"/>
    </row>
    <row r="51" spans="1:7" ht="15.75">
      <c r="A51" s="526"/>
      <c r="B51" s="506"/>
      <c r="C51" s="528" t="s">
        <v>303</v>
      </c>
      <c r="D51" s="506" t="s">
        <v>304</v>
      </c>
      <c r="E51" s="529"/>
      <c r="F51" s="498"/>
      <c r="G51" s="498"/>
    </row>
    <row r="52" spans="1:7" ht="15.75">
      <c r="A52" s="526"/>
      <c r="B52" s="506"/>
      <c r="C52" s="528"/>
      <c r="D52" s="506"/>
      <c r="E52" s="529"/>
      <c r="F52" s="512"/>
      <c r="G52" s="512"/>
    </row>
    <row r="53" spans="1:7" ht="15.75">
      <c r="A53" s="526" t="s">
        <v>305</v>
      </c>
      <c r="B53" s="506" t="s">
        <v>306</v>
      </c>
      <c r="C53" s="528" t="s">
        <v>307</v>
      </c>
      <c r="D53" s="515" t="s">
        <v>248</v>
      </c>
      <c r="E53" s="508">
        <v>3.77</v>
      </c>
      <c r="F53" s="511">
        <v>40544</v>
      </c>
      <c r="G53" s="513" t="s">
        <v>480</v>
      </c>
    </row>
    <row r="54" spans="1:7" ht="15.75">
      <c r="A54" s="526"/>
      <c r="B54" s="506"/>
      <c r="C54" s="528"/>
      <c r="D54" s="515"/>
      <c r="E54" s="509"/>
      <c r="F54" s="498"/>
      <c r="G54" s="498"/>
    </row>
    <row r="55" spans="1:7" ht="15.75">
      <c r="A55" s="526"/>
      <c r="B55" s="506"/>
      <c r="C55" s="528"/>
      <c r="D55" s="515"/>
      <c r="E55" s="509"/>
      <c r="F55" s="498"/>
      <c r="G55" s="498"/>
    </row>
    <row r="56" spans="1:7" ht="47.25">
      <c r="A56" s="526"/>
      <c r="B56" s="506"/>
      <c r="C56" s="41" t="s">
        <v>308</v>
      </c>
      <c r="D56" s="40" t="s">
        <v>248</v>
      </c>
      <c r="E56" s="509"/>
      <c r="F56" s="498"/>
      <c r="G56" s="498"/>
    </row>
    <row r="57" spans="1:7" ht="15.75">
      <c r="A57" s="526"/>
      <c r="B57" s="506"/>
      <c r="C57" s="528" t="s">
        <v>309</v>
      </c>
      <c r="D57" s="506" t="s">
        <v>310</v>
      </c>
      <c r="E57" s="509"/>
      <c r="F57" s="498"/>
      <c r="G57" s="498"/>
    </row>
    <row r="58" spans="1:7" ht="15.75">
      <c r="A58" s="526"/>
      <c r="B58" s="506"/>
      <c r="C58" s="528"/>
      <c r="D58" s="506"/>
      <c r="E58" s="509"/>
      <c r="F58" s="498"/>
      <c r="G58" s="498"/>
    </row>
    <row r="59" spans="1:7" ht="15.75">
      <c r="A59" s="526"/>
      <c r="B59" s="506"/>
      <c r="C59" s="528" t="s">
        <v>311</v>
      </c>
      <c r="D59" s="506" t="s">
        <v>310</v>
      </c>
      <c r="E59" s="509"/>
      <c r="F59" s="498"/>
      <c r="G59" s="498"/>
    </row>
    <row r="60" spans="1:7" ht="15.75">
      <c r="A60" s="526"/>
      <c r="B60" s="506"/>
      <c r="C60" s="528"/>
      <c r="D60" s="506"/>
      <c r="E60" s="509"/>
      <c r="F60" s="498"/>
      <c r="G60" s="498"/>
    </row>
    <row r="61" spans="1:7" ht="15.75">
      <c r="A61" s="506" t="s">
        <v>312</v>
      </c>
      <c r="B61" s="515" t="s">
        <v>306</v>
      </c>
      <c r="C61" s="528" t="s">
        <v>313</v>
      </c>
      <c r="D61" s="506" t="s">
        <v>314</v>
      </c>
      <c r="E61" s="509"/>
      <c r="F61" s="498"/>
      <c r="G61" s="498"/>
    </row>
    <row r="62" spans="1:7" ht="15.75">
      <c r="A62" s="506"/>
      <c r="B62" s="515"/>
      <c r="C62" s="528"/>
      <c r="D62" s="506"/>
      <c r="E62" s="509"/>
      <c r="F62" s="498"/>
      <c r="G62" s="498"/>
    </row>
    <row r="63" spans="1:7" ht="15.75">
      <c r="A63" s="506"/>
      <c r="B63" s="515"/>
      <c r="C63" s="528" t="s">
        <v>315</v>
      </c>
      <c r="D63" s="506" t="s">
        <v>310</v>
      </c>
      <c r="E63" s="509"/>
      <c r="F63" s="498"/>
      <c r="G63" s="498"/>
    </row>
    <row r="64" spans="1:7" ht="15.75">
      <c r="A64" s="506"/>
      <c r="B64" s="515"/>
      <c r="C64" s="528"/>
      <c r="D64" s="506"/>
      <c r="E64" s="509"/>
      <c r="F64" s="498"/>
      <c r="G64" s="498"/>
    </row>
    <row r="65" spans="1:7" ht="15.75">
      <c r="A65" s="506"/>
      <c r="B65" s="515"/>
      <c r="C65" s="528" t="s">
        <v>316</v>
      </c>
      <c r="D65" s="506" t="s">
        <v>317</v>
      </c>
      <c r="E65" s="509"/>
      <c r="F65" s="498"/>
      <c r="G65" s="498"/>
    </row>
    <row r="66" spans="1:7" ht="15.75">
      <c r="A66" s="506"/>
      <c r="B66" s="515"/>
      <c r="C66" s="528"/>
      <c r="D66" s="506"/>
      <c r="E66" s="509"/>
      <c r="F66" s="498"/>
      <c r="G66" s="498"/>
    </row>
    <row r="67" spans="1:7" ht="15.75" customHeight="1">
      <c r="A67" s="506"/>
      <c r="B67" s="515"/>
      <c r="C67" s="528" t="s">
        <v>311</v>
      </c>
      <c r="D67" s="506" t="s">
        <v>318</v>
      </c>
      <c r="E67" s="509"/>
      <c r="F67" s="498"/>
      <c r="G67" s="498"/>
    </row>
    <row r="68" spans="1:7" ht="15.75">
      <c r="A68" s="506"/>
      <c r="B68" s="515"/>
      <c r="C68" s="528"/>
      <c r="D68" s="506"/>
      <c r="E68" s="510"/>
      <c r="F68" s="512"/>
      <c r="G68" s="512"/>
    </row>
    <row r="69" spans="1:7" ht="31.5">
      <c r="A69" s="506" t="s">
        <v>319</v>
      </c>
      <c r="B69" s="527" t="s">
        <v>320</v>
      </c>
      <c r="C69" s="41" t="s">
        <v>321</v>
      </c>
      <c r="D69" s="40" t="s">
        <v>322</v>
      </c>
      <c r="E69" s="508">
        <v>2.42</v>
      </c>
      <c r="F69" s="511">
        <v>40544</v>
      </c>
      <c r="G69" s="513" t="s">
        <v>480</v>
      </c>
    </row>
    <row r="70" spans="1:7" ht="31.5">
      <c r="A70" s="506"/>
      <c r="B70" s="527"/>
      <c r="C70" s="41" t="s">
        <v>323</v>
      </c>
      <c r="D70" s="40" t="s">
        <v>622</v>
      </c>
      <c r="E70" s="509"/>
      <c r="F70" s="498"/>
      <c r="G70" s="498"/>
    </row>
    <row r="71" spans="1:7" ht="31.5">
      <c r="A71" s="506"/>
      <c r="B71" s="527"/>
      <c r="C71" s="41" t="s">
        <v>324</v>
      </c>
      <c r="D71" s="40" t="s">
        <v>322</v>
      </c>
      <c r="E71" s="510"/>
      <c r="F71" s="512"/>
      <c r="G71" s="512"/>
    </row>
    <row r="72" spans="1:7" ht="78.75">
      <c r="A72" s="39" t="s">
        <v>325</v>
      </c>
      <c r="B72" s="40" t="s">
        <v>326</v>
      </c>
      <c r="C72" s="41" t="s">
        <v>327</v>
      </c>
      <c r="D72" s="40" t="s">
        <v>328</v>
      </c>
      <c r="E72" s="42">
        <v>0.83</v>
      </c>
      <c r="F72" s="7">
        <v>40544</v>
      </c>
      <c r="G72" s="8" t="s">
        <v>480</v>
      </c>
    </row>
    <row r="73" spans="1:7" ht="63">
      <c r="A73" s="39" t="s">
        <v>329</v>
      </c>
      <c r="B73" s="40" t="s">
        <v>330</v>
      </c>
      <c r="C73" s="41" t="s">
        <v>331</v>
      </c>
      <c r="D73" s="40" t="s">
        <v>328</v>
      </c>
      <c r="E73" s="42">
        <v>0.01</v>
      </c>
      <c r="F73" s="7">
        <v>40544</v>
      </c>
      <c r="G73" s="8" t="s">
        <v>480</v>
      </c>
    </row>
    <row r="74" spans="1:7" ht="15.75">
      <c r="A74" s="519" t="s">
        <v>332</v>
      </c>
      <c r="B74" s="520"/>
      <c r="C74" s="520"/>
      <c r="D74" s="520"/>
      <c r="E74" s="520"/>
      <c r="F74" s="521"/>
      <c r="G74" s="521"/>
    </row>
    <row r="75" spans="1:7" ht="15.75">
      <c r="A75" s="522"/>
      <c r="B75" s="523"/>
      <c r="C75" s="523"/>
      <c r="D75" s="523"/>
      <c r="E75" s="523"/>
      <c r="F75" s="524"/>
      <c r="G75" s="524"/>
    </row>
    <row r="76" spans="1:7" ht="63">
      <c r="A76" s="526" t="s">
        <v>333</v>
      </c>
      <c r="B76" s="515" t="s">
        <v>334</v>
      </c>
      <c r="C76" s="41" t="s">
        <v>335</v>
      </c>
      <c r="D76" s="525" t="s">
        <v>336</v>
      </c>
      <c r="E76" s="42">
        <v>0.176</v>
      </c>
      <c r="F76" s="7">
        <v>40544</v>
      </c>
      <c r="G76" s="8" t="s">
        <v>480</v>
      </c>
    </row>
    <row r="77" spans="1:7" ht="63">
      <c r="A77" s="526"/>
      <c r="B77" s="515"/>
      <c r="C77" s="41" t="s">
        <v>337</v>
      </c>
      <c r="D77" s="525"/>
      <c r="E77" s="42">
        <v>0.338</v>
      </c>
      <c r="F77" s="7">
        <v>40544</v>
      </c>
      <c r="G77" s="8" t="s">
        <v>480</v>
      </c>
    </row>
    <row r="78" spans="1:7" ht="68.25" customHeight="1">
      <c r="A78" s="526" t="s">
        <v>338</v>
      </c>
      <c r="B78" s="515" t="s">
        <v>339</v>
      </c>
      <c r="C78" s="41" t="s">
        <v>340</v>
      </c>
      <c r="D78" s="525"/>
      <c r="E78" s="42">
        <v>0.111</v>
      </c>
      <c r="F78" s="7">
        <v>40544</v>
      </c>
      <c r="G78" s="8" t="s">
        <v>480</v>
      </c>
    </row>
    <row r="79" spans="1:7" ht="63">
      <c r="A79" s="526"/>
      <c r="B79" s="515"/>
      <c r="C79" s="41" t="s">
        <v>341</v>
      </c>
      <c r="D79" s="525"/>
      <c r="E79" s="42">
        <v>0.144</v>
      </c>
      <c r="F79" s="7">
        <v>40544</v>
      </c>
      <c r="G79" s="8" t="s">
        <v>480</v>
      </c>
    </row>
    <row r="80" spans="1:7" ht="63">
      <c r="A80" s="526" t="s">
        <v>342</v>
      </c>
      <c r="B80" s="515" t="s">
        <v>343</v>
      </c>
      <c r="C80" s="41" t="s">
        <v>344</v>
      </c>
      <c r="D80" s="525"/>
      <c r="E80" s="42">
        <v>1</v>
      </c>
      <c r="F80" s="7">
        <v>40544</v>
      </c>
      <c r="G80" s="8" t="s">
        <v>480</v>
      </c>
    </row>
    <row r="81" spans="1:7" ht="29.25" customHeight="1">
      <c r="A81" s="526"/>
      <c r="B81" s="515"/>
      <c r="C81" s="41" t="s">
        <v>345</v>
      </c>
      <c r="D81" s="525"/>
      <c r="E81" s="42">
        <v>0.324</v>
      </c>
      <c r="F81" s="7">
        <v>40544</v>
      </c>
      <c r="G81" s="8" t="s">
        <v>480</v>
      </c>
    </row>
    <row r="82" spans="1:7" ht="63">
      <c r="A82" s="39" t="s">
        <v>346</v>
      </c>
      <c r="B82" s="44" t="s">
        <v>347</v>
      </c>
      <c r="C82" s="41" t="s">
        <v>348</v>
      </c>
      <c r="D82" s="525"/>
      <c r="E82" s="42">
        <v>0.348</v>
      </c>
      <c r="F82" s="7">
        <v>40544</v>
      </c>
      <c r="G82" s="8" t="s">
        <v>480</v>
      </c>
    </row>
    <row r="83" spans="1:7" ht="15.75">
      <c r="A83" s="519" t="s">
        <v>210</v>
      </c>
      <c r="B83" s="520"/>
      <c r="C83" s="520"/>
      <c r="D83" s="520"/>
      <c r="E83" s="520"/>
      <c r="F83" s="521"/>
      <c r="G83" s="521"/>
    </row>
    <row r="84" spans="1:7" ht="15.75">
      <c r="A84" s="522"/>
      <c r="B84" s="523"/>
      <c r="C84" s="523"/>
      <c r="D84" s="523"/>
      <c r="E84" s="523"/>
      <c r="F84" s="524"/>
      <c r="G84" s="524"/>
    </row>
    <row r="85" spans="1:7" ht="22.5" customHeight="1">
      <c r="A85" s="39" t="s">
        <v>349</v>
      </c>
      <c r="B85" s="40" t="s">
        <v>453</v>
      </c>
      <c r="C85" s="41" t="s">
        <v>350</v>
      </c>
      <c r="D85" s="535" t="s">
        <v>248</v>
      </c>
      <c r="E85" s="42">
        <v>0.0136</v>
      </c>
      <c r="F85" s="7">
        <v>40544</v>
      </c>
      <c r="G85" s="8" t="s">
        <v>480</v>
      </c>
    </row>
    <row r="86" spans="1:7" ht="63">
      <c r="A86" s="39" t="s">
        <v>351</v>
      </c>
      <c r="B86" s="40" t="s">
        <v>457</v>
      </c>
      <c r="C86" s="41" t="s">
        <v>352</v>
      </c>
      <c r="D86" s="536"/>
      <c r="E86" s="45">
        <v>0.1113</v>
      </c>
      <c r="F86" s="7">
        <v>40544</v>
      </c>
      <c r="G86" s="8" t="s">
        <v>480</v>
      </c>
    </row>
    <row r="87" spans="1:7" ht="63">
      <c r="A87" s="39" t="s">
        <v>353</v>
      </c>
      <c r="B87" s="40" t="s">
        <v>460</v>
      </c>
      <c r="C87" s="41" t="s">
        <v>354</v>
      </c>
      <c r="D87" s="536"/>
      <c r="E87" s="45">
        <v>0.0679</v>
      </c>
      <c r="F87" s="7">
        <v>40544</v>
      </c>
      <c r="G87" s="8" t="s">
        <v>480</v>
      </c>
    </row>
    <row r="88" spans="1:7" ht="63">
      <c r="A88" s="39" t="s">
        <v>355</v>
      </c>
      <c r="B88" s="40" t="s">
        <v>463</v>
      </c>
      <c r="C88" s="41" t="s">
        <v>356</v>
      </c>
      <c r="D88" s="536"/>
      <c r="E88" s="45">
        <v>0.0309</v>
      </c>
      <c r="F88" s="7">
        <v>40544</v>
      </c>
      <c r="G88" s="8" t="s">
        <v>480</v>
      </c>
    </row>
    <row r="89" spans="1:7" ht="63">
      <c r="A89" s="39" t="s">
        <v>357</v>
      </c>
      <c r="B89" s="40" t="s">
        <v>358</v>
      </c>
      <c r="C89" s="41" t="s">
        <v>356</v>
      </c>
      <c r="D89" s="536"/>
      <c r="E89" s="45">
        <v>0.0371</v>
      </c>
      <c r="F89" s="7">
        <v>40544</v>
      </c>
      <c r="G89" s="8" t="s">
        <v>480</v>
      </c>
    </row>
    <row r="90" spans="1:7" ht="63">
      <c r="A90" s="39" t="s">
        <v>359</v>
      </c>
      <c r="B90" s="40" t="s">
        <v>360</v>
      </c>
      <c r="C90" s="41" t="s">
        <v>361</v>
      </c>
      <c r="D90" s="536"/>
      <c r="E90" s="45">
        <v>0.3821</v>
      </c>
      <c r="F90" s="7">
        <v>40544</v>
      </c>
      <c r="G90" s="8" t="s">
        <v>480</v>
      </c>
    </row>
    <row r="91" spans="1:7" ht="63">
      <c r="A91" s="39" t="s">
        <v>362</v>
      </c>
      <c r="B91" s="40" t="s">
        <v>250</v>
      </c>
      <c r="C91" s="41" t="s">
        <v>363</v>
      </c>
      <c r="D91" s="536"/>
      <c r="E91" s="45">
        <v>0.1051</v>
      </c>
      <c r="F91" s="7">
        <v>40544</v>
      </c>
      <c r="G91" s="8" t="s">
        <v>480</v>
      </c>
    </row>
    <row r="92" spans="1:7" ht="63">
      <c r="A92" s="39" t="s">
        <v>364</v>
      </c>
      <c r="B92" s="40" t="s">
        <v>254</v>
      </c>
      <c r="C92" s="41" t="s">
        <v>365</v>
      </c>
      <c r="D92" s="536"/>
      <c r="E92" s="45">
        <v>0.4957</v>
      </c>
      <c r="F92" s="7">
        <v>40544</v>
      </c>
      <c r="G92" s="8" t="s">
        <v>480</v>
      </c>
    </row>
    <row r="93" spans="1:7" ht="63">
      <c r="A93" s="40" t="s">
        <v>366</v>
      </c>
      <c r="B93" s="40" t="s">
        <v>605</v>
      </c>
      <c r="C93" s="41" t="s">
        <v>367</v>
      </c>
      <c r="D93" s="536"/>
      <c r="E93" s="45">
        <v>0.2365</v>
      </c>
      <c r="F93" s="7">
        <v>40544</v>
      </c>
      <c r="G93" s="8" t="s">
        <v>480</v>
      </c>
    </row>
    <row r="94" spans="1:7" ht="63">
      <c r="A94" s="39" t="s">
        <v>368</v>
      </c>
      <c r="B94" s="40" t="s">
        <v>608</v>
      </c>
      <c r="C94" s="41" t="s">
        <v>356</v>
      </c>
      <c r="D94" s="536"/>
      <c r="E94" s="45">
        <v>0.01</v>
      </c>
      <c r="F94" s="7">
        <v>40544</v>
      </c>
      <c r="G94" s="8" t="s">
        <v>480</v>
      </c>
    </row>
    <row r="95" spans="1:7" ht="63">
      <c r="A95" s="39" t="s">
        <v>369</v>
      </c>
      <c r="B95" s="40" t="s">
        <v>370</v>
      </c>
      <c r="C95" s="41" t="s">
        <v>113</v>
      </c>
      <c r="D95" s="536"/>
      <c r="E95" s="45">
        <v>0.0372</v>
      </c>
      <c r="F95" s="7">
        <v>40544</v>
      </c>
      <c r="G95" s="8" t="s">
        <v>480</v>
      </c>
    </row>
    <row r="96" spans="1:7" ht="22.5">
      <c r="A96" s="526" t="s">
        <v>114</v>
      </c>
      <c r="B96" s="515" t="s">
        <v>115</v>
      </c>
      <c r="C96" s="41" t="s">
        <v>116</v>
      </c>
      <c r="D96" s="536"/>
      <c r="E96" s="516">
        <v>0.0804</v>
      </c>
      <c r="F96" s="511">
        <v>40544</v>
      </c>
      <c r="G96" s="513" t="s">
        <v>480</v>
      </c>
    </row>
    <row r="97" spans="1:7" ht="22.5">
      <c r="A97" s="526"/>
      <c r="B97" s="515"/>
      <c r="C97" s="41" t="s">
        <v>117</v>
      </c>
      <c r="D97" s="536"/>
      <c r="E97" s="518"/>
      <c r="F97" s="512"/>
      <c r="G97" s="512"/>
    </row>
    <row r="98" spans="1:7" ht="63">
      <c r="A98" s="46" t="s">
        <v>118</v>
      </c>
      <c r="B98" s="40" t="s">
        <v>119</v>
      </c>
      <c r="C98" s="41" t="s">
        <v>120</v>
      </c>
      <c r="D98" s="536"/>
      <c r="E98" s="516">
        <f>0.5791+0.7727+0.4401</f>
        <v>1.7918999999999998</v>
      </c>
      <c r="F98" s="511">
        <v>40544</v>
      </c>
      <c r="G98" s="513" t="s">
        <v>480</v>
      </c>
    </row>
    <row r="99" spans="1:7" ht="22.5">
      <c r="A99" s="514" t="s">
        <v>121</v>
      </c>
      <c r="B99" s="515" t="s">
        <v>122</v>
      </c>
      <c r="C99" s="41" t="s">
        <v>123</v>
      </c>
      <c r="D99" s="536"/>
      <c r="E99" s="517"/>
      <c r="F99" s="498"/>
      <c r="G99" s="498"/>
    </row>
    <row r="100" spans="1:7" ht="67.5">
      <c r="A100" s="514"/>
      <c r="B100" s="515"/>
      <c r="C100" s="41" t="s">
        <v>124</v>
      </c>
      <c r="D100" s="536"/>
      <c r="E100" s="517"/>
      <c r="F100" s="498"/>
      <c r="G100" s="498"/>
    </row>
    <row r="101" spans="1:7" ht="22.5">
      <c r="A101" s="514"/>
      <c r="B101" s="515"/>
      <c r="C101" s="41" t="s">
        <v>125</v>
      </c>
      <c r="D101" s="536"/>
      <c r="E101" s="517"/>
      <c r="F101" s="498"/>
      <c r="G101" s="498"/>
    </row>
    <row r="102" spans="1:7" ht="22.5">
      <c r="A102" s="514"/>
      <c r="B102" s="515"/>
      <c r="C102" s="41" t="s">
        <v>126</v>
      </c>
      <c r="D102" s="537"/>
      <c r="E102" s="518"/>
      <c r="F102" s="512"/>
      <c r="G102" s="512"/>
    </row>
    <row r="103" spans="1:7" ht="15.75">
      <c r="A103" s="514" t="s">
        <v>127</v>
      </c>
      <c r="B103" s="506" t="s">
        <v>639</v>
      </c>
      <c r="C103" s="41" t="s">
        <v>128</v>
      </c>
      <c r="D103" s="47"/>
      <c r="E103" s="508">
        <v>0.4541</v>
      </c>
      <c r="F103" s="511">
        <v>40544</v>
      </c>
      <c r="G103" s="513" t="s">
        <v>480</v>
      </c>
    </row>
    <row r="104" spans="1:7" ht="15.75">
      <c r="A104" s="514"/>
      <c r="B104" s="506"/>
      <c r="C104" s="41" t="s">
        <v>129</v>
      </c>
      <c r="D104" s="47"/>
      <c r="E104" s="509"/>
      <c r="F104" s="498"/>
      <c r="G104" s="498"/>
    </row>
    <row r="105" spans="1:7" ht="45">
      <c r="A105" s="514"/>
      <c r="B105" s="506"/>
      <c r="C105" s="41" t="s">
        <v>130</v>
      </c>
      <c r="D105" s="40" t="s">
        <v>455</v>
      </c>
      <c r="E105" s="509"/>
      <c r="F105" s="498"/>
      <c r="G105" s="498"/>
    </row>
    <row r="106" spans="1:7" ht="31.5">
      <c r="A106" s="514"/>
      <c r="B106" s="506"/>
      <c r="C106" s="41" t="s">
        <v>131</v>
      </c>
      <c r="D106" s="40" t="s">
        <v>455</v>
      </c>
      <c r="E106" s="510"/>
      <c r="F106" s="512"/>
      <c r="G106" s="512"/>
    </row>
    <row r="107" spans="1:7" ht="31.5">
      <c r="A107" s="514" t="s">
        <v>132</v>
      </c>
      <c r="B107" s="506" t="s">
        <v>291</v>
      </c>
      <c r="C107" s="41" t="s">
        <v>133</v>
      </c>
      <c r="D107" s="40" t="s">
        <v>641</v>
      </c>
      <c r="E107" s="508">
        <v>0.04</v>
      </c>
      <c r="F107" s="511">
        <v>40544</v>
      </c>
      <c r="G107" s="513" t="s">
        <v>480</v>
      </c>
    </row>
    <row r="108" spans="1:7" ht="47.25">
      <c r="A108" s="514"/>
      <c r="B108" s="506"/>
      <c r="C108" s="41" t="s">
        <v>134</v>
      </c>
      <c r="D108" s="40" t="s">
        <v>248</v>
      </c>
      <c r="E108" s="510"/>
      <c r="F108" s="512"/>
      <c r="G108" s="512"/>
    </row>
    <row r="109" spans="1:5" ht="15.75">
      <c r="A109" s="506" t="s">
        <v>135</v>
      </c>
      <c r="B109" s="506"/>
      <c r="C109" s="506"/>
      <c r="D109" s="506"/>
      <c r="E109" s="507">
        <v>24.83</v>
      </c>
    </row>
    <row r="110" spans="1:5" ht="15.75">
      <c r="A110" s="506"/>
      <c r="B110" s="506"/>
      <c r="C110" s="506"/>
      <c r="D110" s="506"/>
      <c r="E110" s="507"/>
    </row>
  </sheetData>
  <sheetProtection/>
  <mergeCells count="96">
    <mergeCell ref="B78:B79"/>
    <mergeCell ref="E107:E108"/>
    <mergeCell ref="C61:C62"/>
    <mergeCell ref="D61:D62"/>
    <mergeCell ref="C63:C64"/>
    <mergeCell ref="A83:G84"/>
    <mergeCell ref="D85:D102"/>
    <mergeCell ref="A96:A97"/>
    <mergeCell ref="B96:B97"/>
    <mergeCell ref="E96:E97"/>
    <mergeCell ref="A76:A77"/>
    <mergeCell ref="B76:B77"/>
    <mergeCell ref="C51:C52"/>
    <mergeCell ref="D51:D52"/>
    <mergeCell ref="A53:A60"/>
    <mergeCell ref="B53:B60"/>
    <mergeCell ref="C53:C55"/>
    <mergeCell ref="C57:C58"/>
    <mergeCell ref="D57:D58"/>
    <mergeCell ref="D53:D55"/>
    <mergeCell ref="C59:C60"/>
    <mergeCell ref="D59:D60"/>
    <mergeCell ref="G34:G37"/>
    <mergeCell ref="G38:G39"/>
    <mergeCell ref="C49:C50"/>
    <mergeCell ref="D49:D50"/>
    <mergeCell ref="E38:E39"/>
    <mergeCell ref="C47:C48"/>
    <mergeCell ref="D47:D48"/>
    <mergeCell ref="A42:G43"/>
    <mergeCell ref="A44:A52"/>
    <mergeCell ref="B44:B52"/>
    <mergeCell ref="F38:F39"/>
    <mergeCell ref="A34:A37"/>
    <mergeCell ref="B34:B37"/>
    <mergeCell ref="E34:E37"/>
    <mergeCell ref="F34:F37"/>
    <mergeCell ref="A38:A39"/>
    <mergeCell ref="B38:B39"/>
    <mergeCell ref="E44:E48"/>
    <mergeCell ref="A18:G19"/>
    <mergeCell ref="A21:A25"/>
    <mergeCell ref="B21:B25"/>
    <mergeCell ref="E21:E33"/>
    <mergeCell ref="F21:F33"/>
    <mergeCell ref="G21:G33"/>
    <mergeCell ref="A26:A33"/>
    <mergeCell ref="B26:B33"/>
    <mergeCell ref="F44:F48"/>
    <mergeCell ref="G44:G48"/>
    <mergeCell ref="E49:E52"/>
    <mergeCell ref="F49:F52"/>
    <mergeCell ref="G49:G52"/>
    <mergeCell ref="B1:E1"/>
    <mergeCell ref="A3:G4"/>
    <mergeCell ref="A10:A11"/>
    <mergeCell ref="B10:B11"/>
    <mergeCell ref="E10:E11"/>
    <mergeCell ref="F53:F68"/>
    <mergeCell ref="G53:G68"/>
    <mergeCell ref="A61:A68"/>
    <mergeCell ref="B61:B68"/>
    <mergeCell ref="C67:C68"/>
    <mergeCell ref="D67:D68"/>
    <mergeCell ref="D63:D64"/>
    <mergeCell ref="C65:C66"/>
    <mergeCell ref="D65:D66"/>
    <mergeCell ref="E53:E68"/>
    <mergeCell ref="G69:G71"/>
    <mergeCell ref="A74:G75"/>
    <mergeCell ref="D76:D82"/>
    <mergeCell ref="A80:A81"/>
    <mergeCell ref="B80:B81"/>
    <mergeCell ref="A69:A71"/>
    <mergeCell ref="B69:B71"/>
    <mergeCell ref="E69:E71"/>
    <mergeCell ref="F69:F71"/>
    <mergeCell ref="A78:A79"/>
    <mergeCell ref="A99:A102"/>
    <mergeCell ref="B99:B102"/>
    <mergeCell ref="A103:A106"/>
    <mergeCell ref="B103:B106"/>
    <mergeCell ref="F96:F97"/>
    <mergeCell ref="G96:G97"/>
    <mergeCell ref="E98:E102"/>
    <mergeCell ref="F98:F102"/>
    <mergeCell ref="G98:G102"/>
    <mergeCell ref="A109:D110"/>
    <mergeCell ref="E109:E110"/>
    <mergeCell ref="E103:E106"/>
    <mergeCell ref="F103:F106"/>
    <mergeCell ref="G103:G106"/>
    <mergeCell ref="A107:A108"/>
    <mergeCell ref="B107:B108"/>
    <mergeCell ref="F107:F108"/>
    <mergeCell ref="G107:G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37">
      <selection activeCell="A70" sqref="A70:IV70"/>
    </sheetView>
  </sheetViews>
  <sheetFormatPr defaultColWidth="9.140625" defaultRowHeight="12.75"/>
  <cols>
    <col min="1" max="1" width="6.421875" style="9" customWidth="1"/>
    <col min="2" max="2" width="60.140625" style="9" customWidth="1"/>
    <col min="3" max="3" width="19.7109375" style="9" customWidth="1"/>
    <col min="4" max="4" width="14.57421875" style="9" customWidth="1"/>
    <col min="5" max="5" width="13.140625" style="9" hidden="1" customWidth="1"/>
    <col min="6" max="7" width="0" style="9" hidden="1" customWidth="1"/>
    <col min="8" max="16384" width="9.140625" style="9" customWidth="1"/>
  </cols>
  <sheetData>
    <row r="1" ht="15.75">
      <c r="A1" s="50" t="s">
        <v>371</v>
      </c>
    </row>
    <row r="2" ht="15.75">
      <c r="A2" s="50" t="s">
        <v>372</v>
      </c>
    </row>
    <row r="3" ht="20.25" customHeight="1">
      <c r="B3" s="110" t="s">
        <v>373</v>
      </c>
    </row>
    <row r="4" spans="1:4" ht="36.75" customHeight="1">
      <c r="A4" s="111" t="s">
        <v>444</v>
      </c>
      <c r="B4" s="52" t="s">
        <v>532</v>
      </c>
      <c r="C4" s="52" t="s">
        <v>671</v>
      </c>
      <c r="D4" s="52" t="s">
        <v>534</v>
      </c>
    </row>
    <row r="5" spans="1:4" ht="15.75">
      <c r="A5" s="112" t="s">
        <v>862</v>
      </c>
      <c r="B5" s="58" t="s">
        <v>535</v>
      </c>
      <c r="C5" s="52" t="s">
        <v>536</v>
      </c>
      <c r="D5" s="113">
        <v>42460</v>
      </c>
    </row>
    <row r="6" spans="1:4" ht="15.75">
      <c r="A6" s="112" t="s">
        <v>863</v>
      </c>
      <c r="B6" s="58" t="s">
        <v>374</v>
      </c>
      <c r="C6" s="52" t="s">
        <v>536</v>
      </c>
      <c r="D6" s="114" t="s">
        <v>375</v>
      </c>
    </row>
    <row r="7" spans="1:4" ht="16.5" thickBot="1">
      <c r="A7" s="115" t="s">
        <v>136</v>
      </c>
      <c r="B7" s="116" t="s">
        <v>376</v>
      </c>
      <c r="C7" s="117" t="s">
        <v>536</v>
      </c>
      <c r="D7" s="118">
        <v>42369</v>
      </c>
    </row>
    <row r="8" spans="1:4" ht="17.25" customHeight="1">
      <c r="A8" s="119" t="s">
        <v>415</v>
      </c>
      <c r="B8" s="120"/>
      <c r="C8" s="120"/>
      <c r="D8" s="121"/>
    </row>
    <row r="9" spans="1:4" ht="13.5">
      <c r="A9" s="122" t="s">
        <v>137</v>
      </c>
      <c r="B9" s="123" t="s">
        <v>416</v>
      </c>
      <c r="C9" s="124" t="s">
        <v>725</v>
      </c>
      <c r="D9" s="125">
        <v>599.23</v>
      </c>
    </row>
    <row r="10" spans="1:4" ht="13.5">
      <c r="A10" s="122" t="s">
        <v>544</v>
      </c>
      <c r="B10" s="123" t="s">
        <v>417</v>
      </c>
      <c r="C10" s="124" t="s">
        <v>725</v>
      </c>
      <c r="D10" s="125">
        <v>-686403.75</v>
      </c>
    </row>
    <row r="11" spans="1:4" ht="13.5">
      <c r="A11" s="122" t="s">
        <v>545</v>
      </c>
      <c r="B11" s="123" t="s">
        <v>418</v>
      </c>
      <c r="C11" s="124" t="s">
        <v>725</v>
      </c>
      <c r="D11" s="125">
        <v>301892.07</v>
      </c>
    </row>
    <row r="12" spans="1:4" ht="25.5">
      <c r="A12" s="122" t="s">
        <v>547</v>
      </c>
      <c r="B12" s="126" t="s">
        <v>419</v>
      </c>
      <c r="C12" s="123" t="s">
        <v>725</v>
      </c>
      <c r="D12" s="127">
        <f>SUM(D13:D15)</f>
        <v>651137.91</v>
      </c>
    </row>
    <row r="13" spans="1:4" ht="13.5">
      <c r="A13" s="122" t="s">
        <v>549</v>
      </c>
      <c r="B13" s="123" t="s">
        <v>420</v>
      </c>
      <c r="C13" s="124" t="s">
        <v>725</v>
      </c>
      <c r="D13" s="127">
        <f>D28+D30+D32</f>
        <v>470717.9</v>
      </c>
    </row>
    <row r="14" spans="1:4" ht="13.5">
      <c r="A14" s="122" t="s">
        <v>551</v>
      </c>
      <c r="B14" s="123" t="s">
        <v>421</v>
      </c>
      <c r="C14" s="124" t="s">
        <v>725</v>
      </c>
      <c r="D14" s="127">
        <f>D36</f>
        <v>116433.84</v>
      </c>
    </row>
    <row r="15" spans="1:4" ht="12.75">
      <c r="A15" s="122" t="s">
        <v>553</v>
      </c>
      <c r="B15" s="123" t="s">
        <v>422</v>
      </c>
      <c r="C15" s="123" t="s">
        <v>725</v>
      </c>
      <c r="D15" s="127">
        <f>D34</f>
        <v>63986.17</v>
      </c>
    </row>
    <row r="16" spans="1:4" ht="12.75">
      <c r="A16" s="122" t="s">
        <v>689</v>
      </c>
      <c r="B16" s="123" t="s">
        <v>423</v>
      </c>
      <c r="C16" s="123" t="s">
        <v>725</v>
      </c>
      <c r="D16" s="125">
        <f>SUM(D17:D21)</f>
        <v>582166.26</v>
      </c>
    </row>
    <row r="17" spans="1:4" ht="12.75">
      <c r="A17" s="122" t="s">
        <v>557</v>
      </c>
      <c r="B17" s="123" t="s">
        <v>424</v>
      </c>
      <c r="C17" s="123" t="s">
        <v>725</v>
      </c>
      <c r="D17" s="125">
        <v>582166.26</v>
      </c>
    </row>
    <row r="18" spans="1:4" ht="12.75">
      <c r="A18" s="122" t="s">
        <v>559</v>
      </c>
      <c r="B18" s="123" t="s">
        <v>425</v>
      </c>
      <c r="C18" s="123" t="s">
        <v>725</v>
      </c>
      <c r="D18" s="125">
        <v>0</v>
      </c>
    </row>
    <row r="19" spans="1:4" ht="12.75">
      <c r="A19" s="122" t="s">
        <v>561</v>
      </c>
      <c r="B19" s="123" t="s">
        <v>426</v>
      </c>
      <c r="C19" s="123" t="s">
        <v>725</v>
      </c>
      <c r="D19" s="125">
        <v>0</v>
      </c>
    </row>
    <row r="20" spans="1:4" ht="13.5">
      <c r="A20" s="122" t="s">
        <v>563</v>
      </c>
      <c r="B20" s="123" t="s">
        <v>0</v>
      </c>
      <c r="C20" s="124" t="s">
        <v>725</v>
      </c>
      <c r="D20" s="125">
        <v>0</v>
      </c>
    </row>
    <row r="21" spans="1:4" ht="13.5">
      <c r="A21" s="122" t="s">
        <v>565</v>
      </c>
      <c r="B21" s="123" t="s">
        <v>1</v>
      </c>
      <c r="C21" s="124" t="s">
        <v>725</v>
      </c>
      <c r="D21" s="125">
        <v>0</v>
      </c>
    </row>
    <row r="22" spans="1:4" ht="13.5">
      <c r="A22" s="122" t="s">
        <v>567</v>
      </c>
      <c r="B22" s="123" t="s">
        <v>2</v>
      </c>
      <c r="C22" s="124" t="s">
        <v>725</v>
      </c>
      <c r="D22" s="127">
        <f>D9+D16</f>
        <v>582765.49</v>
      </c>
    </row>
    <row r="23" spans="1:4" ht="12.75">
      <c r="A23" s="122" t="s">
        <v>570</v>
      </c>
      <c r="B23" s="123" t="s">
        <v>3</v>
      </c>
      <c r="C23" s="123" t="s">
        <v>725</v>
      </c>
      <c r="D23" s="125">
        <v>8726.09</v>
      </c>
    </row>
    <row r="24" spans="1:4" ht="12.75">
      <c r="A24" s="122" t="s">
        <v>572</v>
      </c>
      <c r="B24" s="123" t="s">
        <v>4</v>
      </c>
      <c r="C24" s="123" t="s">
        <v>725</v>
      </c>
      <c r="D24" s="127">
        <f>D10</f>
        <v>-686403.75</v>
      </c>
    </row>
    <row r="25" spans="1:4" ht="12.75">
      <c r="A25" s="122" t="s">
        <v>574</v>
      </c>
      <c r="B25" s="123" t="s">
        <v>5</v>
      </c>
      <c r="C25" s="123" t="s">
        <v>725</v>
      </c>
      <c r="D25" s="127">
        <v>379589.81</v>
      </c>
    </row>
    <row r="26" spans="1:5" ht="34.5" customHeight="1">
      <c r="A26" s="538" t="s">
        <v>6</v>
      </c>
      <c r="B26" s="539"/>
      <c r="C26" s="539"/>
      <c r="D26" s="540"/>
      <c r="E26" s="9">
        <v>651137.91</v>
      </c>
    </row>
    <row r="27" spans="1:5" ht="28.5" customHeight="1">
      <c r="A27" s="128" t="s">
        <v>7</v>
      </c>
      <c r="B27" s="541" t="s">
        <v>8</v>
      </c>
      <c r="C27" s="542"/>
      <c r="D27" s="543"/>
      <c r="E27" s="129"/>
    </row>
    <row r="28" spans="1:5" ht="12.75" customHeight="1">
      <c r="A28" s="130" t="s">
        <v>9</v>
      </c>
      <c r="B28" s="131" t="s">
        <v>10</v>
      </c>
      <c r="C28" s="123" t="s">
        <v>725</v>
      </c>
      <c r="D28" s="125">
        <f>ROUND($E$26/SUM($E$28:$E$36)*E28,2)</f>
        <v>19405.64</v>
      </c>
      <c r="E28" s="132">
        <v>0.74</v>
      </c>
    </row>
    <row r="29" spans="1:4" ht="29.25" customHeight="1">
      <c r="A29" s="130" t="s">
        <v>11</v>
      </c>
      <c r="B29" s="541" t="s">
        <v>12</v>
      </c>
      <c r="C29" s="542"/>
      <c r="D29" s="543"/>
    </row>
    <row r="30" spans="1:5" ht="12.75">
      <c r="A30" s="130" t="s">
        <v>13</v>
      </c>
      <c r="B30" s="131" t="s">
        <v>10</v>
      </c>
      <c r="C30" s="123" t="s">
        <v>725</v>
      </c>
      <c r="D30" s="125">
        <f>ROUND($E$26/SUM($E$28:$E$36)*E30,2)</f>
        <v>113024.74</v>
      </c>
      <c r="E30" s="9">
        <v>4.31</v>
      </c>
    </row>
    <row r="31" spans="1:4" ht="17.25" customHeight="1">
      <c r="A31" s="130" t="s">
        <v>14</v>
      </c>
      <c r="B31" s="541" t="s">
        <v>15</v>
      </c>
      <c r="C31" s="542"/>
      <c r="D31" s="543"/>
    </row>
    <row r="32" spans="1:5" ht="12.75">
      <c r="A32" s="130" t="s">
        <v>16</v>
      </c>
      <c r="B32" s="131" t="s">
        <v>10</v>
      </c>
      <c r="C32" s="123" t="s">
        <v>725</v>
      </c>
      <c r="D32" s="125">
        <f>ROUND($E$26/SUM($E$28:$E$36)*E32,2)</f>
        <v>338287.52</v>
      </c>
      <c r="E32" s="9">
        <f>8.07+0.45-20.45+24.83</f>
        <v>12.899999999999999</v>
      </c>
    </row>
    <row r="33" spans="1:4" ht="16.5" customHeight="1">
      <c r="A33" s="130" t="s">
        <v>17</v>
      </c>
      <c r="B33" s="541" t="s">
        <v>18</v>
      </c>
      <c r="C33" s="542"/>
      <c r="D33" s="543"/>
    </row>
    <row r="34" spans="1:5" ht="12.75">
      <c r="A34" s="130" t="s">
        <v>19</v>
      </c>
      <c r="B34" s="131" t="s">
        <v>10</v>
      </c>
      <c r="C34" s="123" t="s">
        <v>725</v>
      </c>
      <c r="D34" s="125">
        <f>ROUND($E$26/SUM($E$28:$E$36)*E34,2)</f>
        <v>63986.17</v>
      </c>
      <c r="E34" s="132">
        <v>2.44</v>
      </c>
    </row>
    <row r="35" spans="1:4" ht="16.5" customHeight="1">
      <c r="A35" s="130" t="s">
        <v>20</v>
      </c>
      <c r="B35" s="541" t="s">
        <v>21</v>
      </c>
      <c r="C35" s="542"/>
      <c r="D35" s="543"/>
    </row>
    <row r="36" spans="1:5" ht="12.75">
      <c r="A36" s="130" t="s">
        <v>22</v>
      </c>
      <c r="B36" s="131" t="s">
        <v>10</v>
      </c>
      <c r="C36" s="123" t="s">
        <v>725</v>
      </c>
      <c r="D36" s="125">
        <f>ROUND($E$26/SUM($E$28:$E$36)*E36,2)</f>
        <v>116433.84</v>
      </c>
      <c r="E36" s="9">
        <v>4.44</v>
      </c>
    </row>
    <row r="37" spans="1:4" ht="12.75">
      <c r="A37" s="133"/>
      <c r="B37" s="134" t="s">
        <v>23</v>
      </c>
      <c r="C37" s="135"/>
      <c r="D37" s="136"/>
    </row>
    <row r="38" spans="1:4" ht="12.75">
      <c r="A38" s="137">
        <v>1</v>
      </c>
      <c r="B38" s="138" t="s">
        <v>24</v>
      </c>
      <c r="C38" s="135" t="s">
        <v>25</v>
      </c>
      <c r="D38" s="139"/>
    </row>
    <row r="39" spans="1:4" ht="12.75">
      <c r="A39" s="140"/>
      <c r="B39" s="141" t="s">
        <v>26</v>
      </c>
      <c r="C39" s="142" t="s">
        <v>27</v>
      </c>
      <c r="D39" s="143" t="s">
        <v>322</v>
      </c>
    </row>
    <row r="40" spans="1:4" ht="12.75">
      <c r="A40" s="140"/>
      <c r="B40" s="141" t="s">
        <v>28</v>
      </c>
      <c r="C40" s="142" t="s">
        <v>27</v>
      </c>
      <c r="D40" s="143" t="s">
        <v>29</v>
      </c>
    </row>
    <row r="41" spans="1:4" ht="12.75">
      <c r="A41" s="140"/>
      <c r="B41" s="71" t="s">
        <v>30</v>
      </c>
      <c r="C41" s="144" t="s">
        <v>725</v>
      </c>
      <c r="D41" s="109">
        <v>2.42</v>
      </c>
    </row>
    <row r="42" spans="1:4" ht="12.75">
      <c r="A42" s="137">
        <v>2</v>
      </c>
      <c r="B42" s="138" t="s">
        <v>24</v>
      </c>
      <c r="C42" s="135" t="s">
        <v>31</v>
      </c>
      <c r="D42" s="139"/>
    </row>
    <row r="43" spans="1:4" ht="12.75">
      <c r="A43" s="140"/>
      <c r="B43" s="141" t="s">
        <v>26</v>
      </c>
      <c r="C43" s="142" t="s">
        <v>27</v>
      </c>
      <c r="D43" s="143" t="s">
        <v>32</v>
      </c>
    </row>
    <row r="44" spans="1:4" ht="12.75">
      <c r="A44" s="140"/>
      <c r="B44" s="141" t="s">
        <v>28</v>
      </c>
      <c r="C44" s="142" t="s">
        <v>27</v>
      </c>
      <c r="D44" s="143" t="s">
        <v>29</v>
      </c>
    </row>
    <row r="45" spans="1:4" ht="12.75">
      <c r="A45" s="140"/>
      <c r="B45" s="71" t="s">
        <v>30</v>
      </c>
      <c r="C45" s="144" t="s">
        <v>725</v>
      </c>
      <c r="D45" s="145">
        <v>3.67</v>
      </c>
    </row>
    <row r="46" spans="1:4" ht="12.75">
      <c r="A46" s="137">
        <v>3</v>
      </c>
      <c r="B46" s="138" t="s">
        <v>24</v>
      </c>
      <c r="C46" s="135" t="s">
        <v>33</v>
      </c>
      <c r="D46" s="139"/>
    </row>
    <row r="47" spans="1:4" ht="12.75">
      <c r="A47" s="140"/>
      <c r="B47" s="141" t="s">
        <v>26</v>
      </c>
      <c r="C47" s="142" t="s">
        <v>27</v>
      </c>
      <c r="D47" s="143" t="s">
        <v>32</v>
      </c>
    </row>
    <row r="48" spans="1:4" ht="12.75">
      <c r="A48" s="140"/>
      <c r="B48" s="141" t="s">
        <v>28</v>
      </c>
      <c r="C48" s="142" t="s">
        <v>27</v>
      </c>
      <c r="D48" s="143" t="s">
        <v>29</v>
      </c>
    </row>
    <row r="49" spans="1:4" ht="12.75">
      <c r="A49" s="140"/>
      <c r="B49" s="71" t="s">
        <v>30</v>
      </c>
      <c r="C49" s="144" t="s">
        <v>725</v>
      </c>
      <c r="D49" s="145">
        <v>4.66</v>
      </c>
    </row>
    <row r="50" spans="1:4" ht="12.75">
      <c r="A50" s="137">
        <v>4</v>
      </c>
      <c r="B50" s="138" t="s">
        <v>24</v>
      </c>
      <c r="C50" s="135" t="s">
        <v>34</v>
      </c>
      <c r="D50" s="139"/>
    </row>
    <row r="51" spans="1:4" ht="12.75">
      <c r="A51" s="140"/>
      <c r="B51" s="141" t="s">
        <v>26</v>
      </c>
      <c r="C51" s="142" t="s">
        <v>27</v>
      </c>
      <c r="D51" s="143" t="s">
        <v>328</v>
      </c>
    </row>
    <row r="52" spans="1:4" ht="12.75">
      <c r="A52" s="140"/>
      <c r="B52" s="141" t="s">
        <v>28</v>
      </c>
      <c r="C52" s="142" t="s">
        <v>27</v>
      </c>
      <c r="D52" s="143" t="s">
        <v>29</v>
      </c>
    </row>
    <row r="53" spans="1:4" ht="12.75">
      <c r="A53" s="140"/>
      <c r="B53" s="71" t="s">
        <v>30</v>
      </c>
      <c r="C53" s="144" t="s">
        <v>725</v>
      </c>
      <c r="D53" s="145">
        <v>0.83</v>
      </c>
    </row>
    <row r="54" spans="1:4" ht="26.25" customHeight="1">
      <c r="A54" s="137">
        <v>5</v>
      </c>
      <c r="B54" s="138" t="s">
        <v>24</v>
      </c>
      <c r="C54" s="544" t="s">
        <v>35</v>
      </c>
      <c r="D54" s="545"/>
    </row>
    <row r="55" spans="1:4" ht="12.75">
      <c r="A55" s="140"/>
      <c r="B55" s="141" t="s">
        <v>26</v>
      </c>
      <c r="C55" s="142" t="s">
        <v>27</v>
      </c>
      <c r="D55" s="143" t="s">
        <v>36</v>
      </c>
    </row>
    <row r="56" spans="1:4" ht="12.75">
      <c r="A56" s="140"/>
      <c r="B56" s="141" t="s">
        <v>28</v>
      </c>
      <c r="C56" s="142" t="s">
        <v>27</v>
      </c>
      <c r="D56" s="143" t="s">
        <v>29</v>
      </c>
    </row>
    <row r="57" spans="1:4" ht="12.75">
      <c r="A57" s="140"/>
      <c r="B57" s="71" t="s">
        <v>30</v>
      </c>
      <c r="C57" s="144" t="s">
        <v>725</v>
      </c>
      <c r="D57" s="145">
        <f>E28</f>
        <v>0.74</v>
      </c>
    </row>
    <row r="58" spans="1:4" ht="39" customHeight="1">
      <c r="A58" s="137">
        <v>6</v>
      </c>
      <c r="B58" s="138" t="s">
        <v>24</v>
      </c>
      <c r="C58" s="544" t="s">
        <v>37</v>
      </c>
      <c r="D58" s="545"/>
    </row>
    <row r="59" spans="1:4" ht="12.75">
      <c r="A59" s="140"/>
      <c r="B59" s="141" t="s">
        <v>26</v>
      </c>
      <c r="C59" s="142" t="s">
        <v>27</v>
      </c>
      <c r="D59" s="143" t="s">
        <v>38</v>
      </c>
    </row>
    <row r="60" spans="1:4" ht="12.75">
      <c r="A60" s="140"/>
      <c r="B60" s="141" t="s">
        <v>28</v>
      </c>
      <c r="C60" s="142" t="s">
        <v>27</v>
      </c>
      <c r="D60" s="143" t="s">
        <v>29</v>
      </c>
    </row>
    <row r="61" spans="1:4" ht="12.75">
      <c r="A61" s="140"/>
      <c r="B61" s="71" t="s">
        <v>30</v>
      </c>
      <c r="C61" s="144" t="s">
        <v>725</v>
      </c>
      <c r="D61" s="145">
        <v>3.68</v>
      </c>
    </row>
    <row r="62" spans="1:4" ht="54.75" customHeight="1">
      <c r="A62" s="137">
        <v>7</v>
      </c>
      <c r="B62" s="138" t="s">
        <v>24</v>
      </c>
      <c r="C62" s="544" t="s">
        <v>18</v>
      </c>
      <c r="D62" s="545"/>
    </row>
    <row r="63" spans="1:4" ht="12.75">
      <c r="A63" s="140"/>
      <c r="B63" s="141" t="s">
        <v>26</v>
      </c>
      <c r="C63" s="142" t="s">
        <v>27</v>
      </c>
      <c r="D63" s="143" t="s">
        <v>322</v>
      </c>
    </row>
    <row r="64" spans="1:4" ht="12.75">
      <c r="A64" s="140"/>
      <c r="B64" s="141" t="s">
        <v>28</v>
      </c>
      <c r="C64" s="142" t="s">
        <v>27</v>
      </c>
      <c r="D64" s="143" t="s">
        <v>29</v>
      </c>
    </row>
    <row r="65" spans="1:4" ht="12.75">
      <c r="A65" s="140"/>
      <c r="B65" s="71" t="s">
        <v>30</v>
      </c>
      <c r="C65" s="144" t="s">
        <v>725</v>
      </c>
      <c r="D65" s="145">
        <f>E34</f>
        <v>2.44</v>
      </c>
    </row>
    <row r="66" spans="1:4" ht="24.75" customHeight="1">
      <c r="A66" s="137">
        <v>8</v>
      </c>
      <c r="B66" s="138" t="s">
        <v>24</v>
      </c>
      <c r="C66" s="544" t="s">
        <v>39</v>
      </c>
      <c r="D66" s="545"/>
    </row>
    <row r="67" spans="1:4" ht="12.75">
      <c r="A67" s="140"/>
      <c r="B67" s="141" t="s">
        <v>26</v>
      </c>
      <c r="C67" s="142" t="s">
        <v>27</v>
      </c>
      <c r="D67" s="143" t="s">
        <v>248</v>
      </c>
    </row>
    <row r="68" spans="1:4" ht="12.75">
      <c r="A68" s="140"/>
      <c r="B68" s="141" t="s">
        <v>28</v>
      </c>
      <c r="C68" s="142" t="s">
        <v>27</v>
      </c>
      <c r="D68" s="143" t="s">
        <v>29</v>
      </c>
    </row>
    <row r="69" spans="1:4" ht="12.75">
      <c r="A69" s="140"/>
      <c r="B69" s="71" t="s">
        <v>30</v>
      </c>
      <c r="C69" s="144" t="s">
        <v>725</v>
      </c>
      <c r="D69" s="145">
        <f>E36</f>
        <v>4.44</v>
      </c>
    </row>
    <row r="70" spans="1:4" ht="70.5" customHeight="1">
      <c r="A70" s="137">
        <v>9</v>
      </c>
      <c r="B70" s="138" t="s">
        <v>24</v>
      </c>
      <c r="C70" s="544" t="s">
        <v>251</v>
      </c>
      <c r="D70" s="545"/>
    </row>
    <row r="71" spans="1:4" ht="12.75">
      <c r="A71" s="140"/>
      <c r="B71" s="141" t="s">
        <v>26</v>
      </c>
      <c r="C71" s="142" t="s">
        <v>27</v>
      </c>
      <c r="D71" s="143" t="s">
        <v>322</v>
      </c>
    </row>
    <row r="72" spans="1:4" ht="12.75">
      <c r="A72" s="140"/>
      <c r="B72" s="141" t="s">
        <v>28</v>
      </c>
      <c r="C72" s="142" t="s">
        <v>27</v>
      </c>
      <c r="D72" s="143" t="s">
        <v>29</v>
      </c>
    </row>
    <row r="73" spans="1:4" ht="12.75">
      <c r="A73" s="140"/>
      <c r="B73" s="71" t="s">
        <v>30</v>
      </c>
      <c r="C73" s="144" t="s">
        <v>725</v>
      </c>
      <c r="D73" s="145">
        <f>24.83-D69-D65-D61-D57-D53-D49-D45-D41</f>
        <v>1.9499999999999957</v>
      </c>
    </row>
    <row r="74" spans="1:4" ht="12.75">
      <c r="A74" s="137">
        <v>10</v>
      </c>
      <c r="B74" s="138" t="s">
        <v>24</v>
      </c>
      <c r="C74" s="135"/>
      <c r="D74" s="139"/>
    </row>
    <row r="75" spans="1:4" ht="12.75">
      <c r="A75" s="140"/>
      <c r="B75" s="141" t="s">
        <v>26</v>
      </c>
      <c r="C75" s="142" t="s">
        <v>27</v>
      </c>
      <c r="D75" s="143"/>
    </row>
    <row r="76" spans="1:4" ht="12.75">
      <c r="A76" s="140"/>
      <c r="B76" s="141" t="s">
        <v>28</v>
      </c>
      <c r="C76" s="142" t="s">
        <v>27</v>
      </c>
      <c r="D76" s="143"/>
    </row>
    <row r="77" spans="1:4" ht="12.75">
      <c r="A77" s="140"/>
      <c r="B77" s="71" t="s">
        <v>30</v>
      </c>
      <c r="C77" s="144" t="s">
        <v>725</v>
      </c>
      <c r="D77" s="109"/>
    </row>
    <row r="78" spans="1:4" ht="12.75">
      <c r="A78" s="137">
        <v>11</v>
      </c>
      <c r="B78" s="138" t="s">
        <v>24</v>
      </c>
      <c r="C78" s="135"/>
      <c r="D78" s="139"/>
    </row>
    <row r="79" spans="1:4" ht="12.75">
      <c r="A79" s="140"/>
      <c r="B79" s="141" t="s">
        <v>26</v>
      </c>
      <c r="C79" s="142" t="s">
        <v>27</v>
      </c>
      <c r="D79" s="143"/>
    </row>
    <row r="80" spans="1:4" ht="12.75">
      <c r="A80" s="140"/>
      <c r="B80" s="141" t="s">
        <v>28</v>
      </c>
      <c r="C80" s="142" t="s">
        <v>27</v>
      </c>
      <c r="D80" s="143"/>
    </row>
    <row r="81" spans="1:4" ht="12.75">
      <c r="A81" s="140"/>
      <c r="B81" s="71" t="s">
        <v>30</v>
      </c>
      <c r="C81" s="144" t="s">
        <v>725</v>
      </c>
      <c r="D81" s="109"/>
    </row>
    <row r="82" spans="1:4" ht="12.75">
      <c r="A82" s="137">
        <v>12</v>
      </c>
      <c r="B82" s="138" t="s">
        <v>24</v>
      </c>
      <c r="C82" s="135"/>
      <c r="D82" s="139"/>
    </row>
    <row r="83" spans="1:4" ht="12.75">
      <c r="A83" s="140"/>
      <c r="B83" s="141" t="s">
        <v>26</v>
      </c>
      <c r="C83" s="142" t="s">
        <v>27</v>
      </c>
      <c r="D83" s="143"/>
    </row>
    <row r="84" spans="1:4" ht="12.75">
      <c r="A84" s="140"/>
      <c r="B84" s="141" t="s">
        <v>28</v>
      </c>
      <c r="C84" s="142" t="s">
        <v>27</v>
      </c>
      <c r="D84" s="143"/>
    </row>
    <row r="85" spans="1:4" ht="12.75">
      <c r="A85" s="140"/>
      <c r="B85" s="71" t="s">
        <v>30</v>
      </c>
      <c r="C85" s="144" t="s">
        <v>725</v>
      </c>
      <c r="D85" s="109"/>
    </row>
    <row r="86" spans="1:4" ht="12.75">
      <c r="A86" s="137">
        <v>13</v>
      </c>
      <c r="B86" s="138" t="s">
        <v>24</v>
      </c>
      <c r="C86" s="135"/>
      <c r="D86" s="139"/>
    </row>
    <row r="87" spans="1:4" ht="12.75">
      <c r="A87" s="140"/>
      <c r="B87" s="141" t="s">
        <v>26</v>
      </c>
      <c r="C87" s="142" t="s">
        <v>27</v>
      </c>
      <c r="D87" s="143"/>
    </row>
    <row r="88" spans="1:4" ht="12.75">
      <c r="A88" s="140"/>
      <c r="B88" s="141" t="s">
        <v>28</v>
      </c>
      <c r="C88" s="142" t="s">
        <v>27</v>
      </c>
      <c r="D88" s="143"/>
    </row>
    <row r="89" spans="1:4" ht="12.75">
      <c r="A89" s="140"/>
      <c r="B89" s="71" t="s">
        <v>30</v>
      </c>
      <c r="C89" s="144" t="s">
        <v>725</v>
      </c>
      <c r="D89" s="109"/>
    </row>
    <row r="90" spans="1:4" ht="12.75">
      <c r="A90" s="137">
        <v>14</v>
      </c>
      <c r="B90" s="138" t="s">
        <v>24</v>
      </c>
      <c r="C90" s="135"/>
      <c r="D90" s="139"/>
    </row>
    <row r="91" spans="1:4" ht="12.75">
      <c r="A91" s="140"/>
      <c r="B91" s="141" t="s">
        <v>26</v>
      </c>
      <c r="C91" s="142" t="s">
        <v>27</v>
      </c>
      <c r="D91" s="143"/>
    </row>
    <row r="92" spans="1:4" ht="12.75">
      <c r="A92" s="140"/>
      <c r="B92" s="141" t="s">
        <v>28</v>
      </c>
      <c r="C92" s="142" t="s">
        <v>27</v>
      </c>
      <c r="D92" s="143"/>
    </row>
    <row r="93" spans="1:4" ht="12.75">
      <c r="A93" s="140"/>
      <c r="B93" s="71" t="s">
        <v>30</v>
      </c>
      <c r="C93" s="144" t="s">
        <v>725</v>
      </c>
      <c r="D93" s="109"/>
    </row>
    <row r="94" spans="1:4" ht="12.75">
      <c r="A94" s="137">
        <v>15</v>
      </c>
      <c r="B94" s="138" t="s">
        <v>24</v>
      </c>
      <c r="C94" s="135"/>
      <c r="D94" s="139"/>
    </row>
    <row r="95" spans="1:4" ht="12.75">
      <c r="A95" s="140"/>
      <c r="B95" s="141" t="s">
        <v>26</v>
      </c>
      <c r="C95" s="142" t="s">
        <v>27</v>
      </c>
      <c r="D95" s="143"/>
    </row>
    <row r="96" spans="1:4" ht="12.75">
      <c r="A96" s="140"/>
      <c r="B96" s="141" t="s">
        <v>28</v>
      </c>
      <c r="C96" s="142" t="s">
        <v>27</v>
      </c>
      <c r="D96" s="143"/>
    </row>
    <row r="97" spans="1:4" ht="12.75">
      <c r="A97" s="140"/>
      <c r="B97" s="71" t="s">
        <v>30</v>
      </c>
      <c r="C97" s="144" t="s">
        <v>725</v>
      </c>
      <c r="D97" s="109"/>
    </row>
    <row r="98" spans="1:4" ht="12.75">
      <c r="A98" s="137">
        <v>16</v>
      </c>
      <c r="B98" s="138" t="s">
        <v>24</v>
      </c>
      <c r="C98" s="135"/>
      <c r="D98" s="139"/>
    </row>
    <row r="99" spans="1:4" ht="12.75">
      <c r="A99" s="140"/>
      <c r="B99" s="141" t="s">
        <v>26</v>
      </c>
      <c r="C99" s="142" t="s">
        <v>27</v>
      </c>
      <c r="D99" s="143"/>
    </row>
    <row r="100" spans="1:4" ht="12.75">
      <c r="A100" s="140"/>
      <c r="B100" s="141" t="s">
        <v>28</v>
      </c>
      <c r="C100" s="142" t="s">
        <v>27</v>
      </c>
      <c r="D100" s="143"/>
    </row>
    <row r="101" spans="1:4" ht="12.75">
      <c r="A101" s="140"/>
      <c r="B101" s="71" t="s">
        <v>30</v>
      </c>
      <c r="C101" s="144" t="s">
        <v>725</v>
      </c>
      <c r="D101" s="109"/>
    </row>
    <row r="102" spans="1:4" ht="12.75">
      <c r="A102" s="137">
        <v>17</v>
      </c>
      <c r="B102" s="138" t="s">
        <v>24</v>
      </c>
      <c r="C102" s="135"/>
      <c r="D102" s="139"/>
    </row>
    <row r="103" spans="1:4" ht="12.75">
      <c r="A103" s="140"/>
      <c r="B103" s="141" t="s">
        <v>26</v>
      </c>
      <c r="C103" s="142" t="s">
        <v>27</v>
      </c>
      <c r="D103" s="143"/>
    </row>
    <row r="104" spans="1:4" ht="12.75">
      <c r="A104" s="140"/>
      <c r="B104" s="141" t="s">
        <v>28</v>
      </c>
      <c r="C104" s="142" t="s">
        <v>27</v>
      </c>
      <c r="D104" s="143"/>
    </row>
    <row r="105" spans="1:4" ht="12.75">
      <c r="A105" s="140"/>
      <c r="B105" s="71" t="s">
        <v>30</v>
      </c>
      <c r="C105" s="144" t="s">
        <v>725</v>
      </c>
      <c r="D105" s="109"/>
    </row>
    <row r="106" spans="1:4" ht="12.75">
      <c r="A106" s="137">
        <v>18</v>
      </c>
      <c r="B106" s="138" t="s">
        <v>24</v>
      </c>
      <c r="C106" s="135"/>
      <c r="D106" s="139"/>
    </row>
    <row r="107" spans="1:4" ht="12.75">
      <c r="A107" s="140"/>
      <c r="B107" s="141" t="s">
        <v>26</v>
      </c>
      <c r="C107" s="142" t="s">
        <v>27</v>
      </c>
      <c r="D107" s="143"/>
    </row>
    <row r="108" spans="1:4" ht="12.75">
      <c r="A108" s="140"/>
      <c r="B108" s="141" t="s">
        <v>28</v>
      </c>
      <c r="C108" s="142" t="s">
        <v>27</v>
      </c>
      <c r="D108" s="143"/>
    </row>
    <row r="109" spans="1:4" ht="12.75">
      <c r="A109" s="140"/>
      <c r="B109" s="71" t="s">
        <v>30</v>
      </c>
      <c r="C109" s="144" t="s">
        <v>725</v>
      </c>
      <c r="D109" s="109"/>
    </row>
    <row r="110" spans="1:4" ht="12.75">
      <c r="A110" s="137">
        <v>19</v>
      </c>
      <c r="B110" s="138" t="s">
        <v>24</v>
      </c>
      <c r="C110" s="135"/>
      <c r="D110" s="139"/>
    </row>
    <row r="111" spans="1:4" ht="12.75">
      <c r="A111" s="140"/>
      <c r="B111" s="141" t="s">
        <v>26</v>
      </c>
      <c r="C111" s="142" t="s">
        <v>27</v>
      </c>
      <c r="D111" s="143"/>
    </row>
    <row r="112" spans="1:4" ht="12.75">
      <c r="A112" s="140"/>
      <c r="B112" s="141" t="s">
        <v>28</v>
      </c>
      <c r="C112" s="142" t="s">
        <v>27</v>
      </c>
      <c r="D112" s="143"/>
    </row>
    <row r="113" spans="1:4" ht="12.75">
      <c r="A113" s="140"/>
      <c r="B113" s="71" t="s">
        <v>30</v>
      </c>
      <c r="C113" s="144" t="s">
        <v>725</v>
      </c>
      <c r="D113" s="109"/>
    </row>
    <row r="114" spans="1:4" ht="12.75">
      <c r="A114" s="137">
        <v>20</v>
      </c>
      <c r="B114" s="138" t="s">
        <v>24</v>
      </c>
      <c r="C114" s="135"/>
      <c r="D114" s="139"/>
    </row>
    <row r="115" spans="1:4" ht="12.75">
      <c r="A115" s="140"/>
      <c r="B115" s="141" t="s">
        <v>26</v>
      </c>
      <c r="C115" s="142" t="s">
        <v>27</v>
      </c>
      <c r="D115" s="143"/>
    </row>
    <row r="116" spans="1:4" ht="12.75">
      <c r="A116" s="140"/>
      <c r="B116" s="141" t="s">
        <v>28</v>
      </c>
      <c r="C116" s="142" t="s">
        <v>27</v>
      </c>
      <c r="D116" s="143"/>
    </row>
    <row r="117" spans="1:4" ht="12.75">
      <c r="A117" s="146" t="s">
        <v>40</v>
      </c>
      <c r="B117" s="147"/>
      <c r="C117" s="147"/>
      <c r="D117" s="148"/>
    </row>
    <row r="118" spans="1:4" ht="12.75">
      <c r="A118" s="149">
        <v>27</v>
      </c>
      <c r="B118" s="150" t="s">
        <v>41</v>
      </c>
      <c r="C118" s="150" t="s">
        <v>830</v>
      </c>
      <c r="D118" s="151">
        <v>8</v>
      </c>
    </row>
    <row r="119" spans="1:4" ht="12.75">
      <c r="A119" s="149">
        <v>28</v>
      </c>
      <c r="B119" s="150" t="s">
        <v>42</v>
      </c>
      <c r="C119" s="150" t="s">
        <v>830</v>
      </c>
      <c r="D119" s="151">
        <f>D118</f>
        <v>8</v>
      </c>
    </row>
    <row r="120" spans="1:4" ht="12.75">
      <c r="A120" s="149">
        <v>29</v>
      </c>
      <c r="B120" s="150" t="s">
        <v>43</v>
      </c>
      <c r="C120" s="150" t="s">
        <v>830</v>
      </c>
      <c r="D120" s="151">
        <v>0</v>
      </c>
    </row>
    <row r="121" spans="1:4" ht="13.5" thickBot="1">
      <c r="A121" s="149">
        <v>30</v>
      </c>
      <c r="B121" s="152" t="s">
        <v>44</v>
      </c>
      <c r="C121" s="152" t="s">
        <v>725</v>
      </c>
      <c r="D121" s="153">
        <v>739.85</v>
      </c>
    </row>
    <row r="122" spans="1:4" ht="17.25" customHeight="1">
      <c r="A122" s="154" t="s">
        <v>45</v>
      </c>
      <c r="B122" s="155"/>
      <c r="C122" s="155"/>
      <c r="D122" s="156"/>
    </row>
    <row r="123" spans="1:4" ht="25.5">
      <c r="A123" s="157">
        <v>31</v>
      </c>
      <c r="B123" s="158" t="s">
        <v>46</v>
      </c>
      <c r="C123" s="159" t="s">
        <v>725</v>
      </c>
      <c r="D123" s="160">
        <f>D124-D125</f>
        <v>-1114077.99</v>
      </c>
    </row>
    <row r="124" spans="1:4" ht="12.75">
      <c r="A124" s="157">
        <f>A123+1</f>
        <v>32</v>
      </c>
      <c r="B124" s="159" t="s">
        <v>47</v>
      </c>
      <c r="C124" s="159" t="s">
        <v>725</v>
      </c>
      <c r="D124" s="160">
        <v>0</v>
      </c>
    </row>
    <row r="125" spans="1:4" ht="12.75">
      <c r="A125" s="157">
        <f>A124+1</f>
        <v>33</v>
      </c>
      <c r="B125" s="159" t="s">
        <v>48</v>
      </c>
      <c r="C125" s="159" t="s">
        <v>725</v>
      </c>
      <c r="D125" s="160">
        <f>D133+D144+D155+D166</f>
        <v>1114077.99</v>
      </c>
    </row>
    <row r="126" spans="1:4" ht="12.75" customHeight="1">
      <c r="A126" s="157">
        <f>A125+1</f>
        <v>34</v>
      </c>
      <c r="B126" s="158" t="s">
        <v>49</v>
      </c>
      <c r="C126" s="159" t="s">
        <v>725</v>
      </c>
      <c r="D126" s="160">
        <f>D127-D128</f>
        <v>-1490505.1500000001</v>
      </c>
    </row>
    <row r="127" spans="1:4" ht="12.75" customHeight="1">
      <c r="A127" s="157">
        <f>A126+1</f>
        <v>35</v>
      </c>
      <c r="B127" s="159" t="s">
        <v>50</v>
      </c>
      <c r="C127" s="159" t="s">
        <v>725</v>
      </c>
      <c r="D127" s="160">
        <v>0</v>
      </c>
    </row>
    <row r="128" spans="1:4" ht="12.75">
      <c r="A128" s="157">
        <f>A127+1</f>
        <v>36</v>
      </c>
      <c r="B128" s="159" t="s">
        <v>51</v>
      </c>
      <c r="C128" s="159" t="s">
        <v>725</v>
      </c>
      <c r="D128" s="160">
        <f>D136+D147+D158+D169</f>
        <v>1490505.1500000001</v>
      </c>
    </row>
    <row r="129" spans="1:4" ht="29.25" customHeight="1">
      <c r="A129" s="161" t="s">
        <v>52</v>
      </c>
      <c r="B129" s="162"/>
      <c r="C129" s="162"/>
      <c r="D129" s="163"/>
    </row>
    <row r="130" spans="1:4" ht="39.75" customHeight="1">
      <c r="A130" s="122" t="s">
        <v>53</v>
      </c>
      <c r="B130" s="124" t="s">
        <v>720</v>
      </c>
      <c r="C130" s="164" t="s">
        <v>54</v>
      </c>
      <c r="D130" s="125"/>
    </row>
    <row r="131" spans="1:4" ht="15" customHeight="1">
      <c r="A131" s="122" t="s">
        <v>55</v>
      </c>
      <c r="B131" s="124" t="s">
        <v>482</v>
      </c>
      <c r="C131" s="123" t="s">
        <v>536</v>
      </c>
      <c r="D131" s="125" t="s">
        <v>489</v>
      </c>
    </row>
    <row r="132" spans="1:4" ht="15" customHeight="1">
      <c r="A132" s="122" t="s">
        <v>56</v>
      </c>
      <c r="B132" s="123" t="s">
        <v>57</v>
      </c>
      <c r="C132" s="123" t="s">
        <v>58</v>
      </c>
      <c r="D132" s="125">
        <f>ROUND(D137/1605.98,1)</f>
        <v>884.1</v>
      </c>
    </row>
    <row r="133" spans="1:4" ht="15" customHeight="1">
      <c r="A133" s="122" t="s">
        <v>59</v>
      </c>
      <c r="B133" s="123" t="s">
        <v>418</v>
      </c>
      <c r="C133" s="123" t="s">
        <v>725</v>
      </c>
      <c r="D133" s="125">
        <v>665921.12</v>
      </c>
    </row>
    <row r="134" spans="1:4" ht="15" customHeight="1">
      <c r="A134" s="122" t="s">
        <v>60</v>
      </c>
      <c r="B134" s="123" t="s">
        <v>61</v>
      </c>
      <c r="C134" s="123" t="s">
        <v>725</v>
      </c>
      <c r="D134" s="125">
        <v>1273219.87</v>
      </c>
    </row>
    <row r="135" spans="1:4" ht="15" customHeight="1">
      <c r="A135" s="122" t="s">
        <v>62</v>
      </c>
      <c r="B135" s="123" t="s">
        <v>63</v>
      </c>
      <c r="C135" s="123" t="s">
        <v>725</v>
      </c>
      <c r="D135" s="125">
        <v>1081805.31</v>
      </c>
    </row>
    <row r="136" spans="1:4" ht="15" customHeight="1">
      <c r="A136" s="122" t="s">
        <v>64</v>
      </c>
      <c r="B136" s="123" t="s">
        <v>5</v>
      </c>
      <c r="C136" s="123" t="s">
        <v>725</v>
      </c>
      <c r="D136" s="125">
        <f>D133+D134-D135</f>
        <v>857335.6800000002</v>
      </c>
    </row>
    <row r="137" spans="1:6" ht="15" customHeight="1">
      <c r="A137" s="122" t="s">
        <v>65</v>
      </c>
      <c r="B137" s="123" t="s">
        <v>66</v>
      </c>
      <c r="C137" s="123" t="s">
        <v>725</v>
      </c>
      <c r="D137" s="127">
        <f>ROUND(E137*1.18,2)</f>
        <v>1419778.89</v>
      </c>
      <c r="E137" s="9">
        <v>1203202.45</v>
      </c>
      <c r="F137" s="165" t="s">
        <v>67</v>
      </c>
    </row>
    <row r="138" spans="1:4" ht="15" customHeight="1">
      <c r="A138" s="122" t="s">
        <v>68</v>
      </c>
      <c r="B138" s="123" t="s">
        <v>69</v>
      </c>
      <c r="C138" s="123" t="s">
        <v>725</v>
      </c>
      <c r="D138" s="125">
        <f>ROUND(197046632.58/198500080.13*D137,2)</f>
        <v>1409383.05</v>
      </c>
    </row>
    <row r="139" spans="1:4" ht="15" customHeight="1">
      <c r="A139" s="122" t="s">
        <v>70</v>
      </c>
      <c r="B139" s="126" t="s">
        <v>71</v>
      </c>
      <c r="C139" s="123" t="s">
        <v>725</v>
      </c>
      <c r="D139" s="125">
        <f>ROUND(73681446.38/198500080.13*D137,2)</f>
        <v>527009.17</v>
      </c>
    </row>
    <row r="140" spans="1:4" ht="15" customHeight="1" thickBot="1">
      <c r="A140" s="166" t="s">
        <v>72</v>
      </c>
      <c r="B140" s="167" t="s">
        <v>73</v>
      </c>
      <c r="C140" s="168" t="s">
        <v>725</v>
      </c>
      <c r="D140" s="169">
        <v>0</v>
      </c>
    </row>
    <row r="141" spans="1:4" ht="36" customHeight="1">
      <c r="A141" s="122" t="s">
        <v>74</v>
      </c>
      <c r="B141" s="124" t="s">
        <v>720</v>
      </c>
      <c r="C141" s="170" t="s">
        <v>436</v>
      </c>
      <c r="D141" s="125"/>
    </row>
    <row r="142" spans="1:4" ht="15" customHeight="1">
      <c r="A142" s="122" t="s">
        <v>75</v>
      </c>
      <c r="B142" s="124" t="s">
        <v>482</v>
      </c>
      <c r="C142" s="123" t="s">
        <v>536</v>
      </c>
      <c r="D142" s="125" t="s">
        <v>76</v>
      </c>
    </row>
    <row r="143" spans="1:4" ht="15" customHeight="1">
      <c r="A143" s="122" t="s">
        <v>77</v>
      </c>
      <c r="B143" s="123" t="s">
        <v>57</v>
      </c>
      <c r="C143" s="123" t="s">
        <v>58</v>
      </c>
      <c r="D143" s="125">
        <f>ROUND(D148/28.03,1)</f>
        <v>15421.7</v>
      </c>
    </row>
    <row r="144" spans="1:4" ht="15" customHeight="1">
      <c r="A144" s="122" t="s">
        <v>78</v>
      </c>
      <c r="B144" s="123" t="s">
        <v>418</v>
      </c>
      <c r="C144" s="123" t="s">
        <v>725</v>
      </c>
      <c r="D144" s="125">
        <v>179969.95</v>
      </c>
    </row>
    <row r="145" spans="1:4" ht="15" customHeight="1">
      <c r="A145" s="122" t="s">
        <v>79</v>
      </c>
      <c r="B145" s="123" t="s">
        <v>61</v>
      </c>
      <c r="C145" s="123" t="s">
        <v>725</v>
      </c>
      <c r="D145" s="125">
        <v>399336.12</v>
      </c>
    </row>
    <row r="146" spans="1:4" ht="15" customHeight="1">
      <c r="A146" s="122" t="s">
        <v>80</v>
      </c>
      <c r="B146" s="123" t="s">
        <v>63</v>
      </c>
      <c r="C146" s="123" t="s">
        <v>725</v>
      </c>
      <c r="D146" s="125">
        <v>319999.15</v>
      </c>
    </row>
    <row r="147" spans="1:4" ht="15" customHeight="1">
      <c r="A147" s="122" t="s">
        <v>81</v>
      </c>
      <c r="B147" s="123" t="s">
        <v>5</v>
      </c>
      <c r="C147" s="123" t="s">
        <v>725</v>
      </c>
      <c r="D147" s="125">
        <f>D144+D145-D146</f>
        <v>259306.92000000004</v>
      </c>
    </row>
    <row r="148" spans="1:6" ht="15" customHeight="1">
      <c r="A148" s="122" t="s">
        <v>82</v>
      </c>
      <c r="B148" s="123" t="s">
        <v>66</v>
      </c>
      <c r="C148" s="123" t="s">
        <v>725</v>
      </c>
      <c r="D148" s="127">
        <f>ROUND(E148*1.18,2)</f>
        <v>432269.27</v>
      </c>
      <c r="E148" s="9">
        <v>366329.89</v>
      </c>
      <c r="F148" s="165" t="s">
        <v>67</v>
      </c>
    </row>
    <row r="149" spans="1:4" ht="15" customHeight="1">
      <c r="A149" s="122" t="s">
        <v>83</v>
      </c>
      <c r="B149" s="123" t="s">
        <v>69</v>
      </c>
      <c r="C149" s="123" t="s">
        <v>725</v>
      </c>
      <c r="D149" s="125">
        <f>ROUND(75217758.95/67649533.13*D148,2)</f>
        <v>480628.97</v>
      </c>
    </row>
    <row r="150" spans="1:4" ht="15" customHeight="1">
      <c r="A150" s="122" t="s">
        <v>84</v>
      </c>
      <c r="B150" s="126" t="s">
        <v>71</v>
      </c>
      <c r="C150" s="123" t="s">
        <v>725</v>
      </c>
      <c r="D150" s="125">
        <f>ROUND(14455264.66/67649533.13*D148,2)</f>
        <v>92366.74</v>
      </c>
    </row>
    <row r="151" spans="1:4" ht="26.25" thickBot="1">
      <c r="A151" s="166" t="s">
        <v>85</v>
      </c>
      <c r="B151" s="167" t="s">
        <v>73</v>
      </c>
      <c r="C151" s="168" t="s">
        <v>725</v>
      </c>
      <c r="D151" s="169">
        <v>0</v>
      </c>
    </row>
    <row r="152" spans="1:4" ht="27" customHeight="1">
      <c r="A152" s="122" t="s">
        <v>86</v>
      </c>
      <c r="B152" s="124" t="s">
        <v>720</v>
      </c>
      <c r="C152" s="170" t="s">
        <v>138</v>
      </c>
      <c r="D152" s="125"/>
    </row>
    <row r="153" spans="1:4" ht="13.5">
      <c r="A153" s="122" t="s">
        <v>87</v>
      </c>
      <c r="B153" s="124" t="s">
        <v>482</v>
      </c>
      <c r="C153" s="123" t="s">
        <v>536</v>
      </c>
      <c r="D153" s="125" t="s">
        <v>76</v>
      </c>
    </row>
    <row r="154" spans="1:4" ht="12.75">
      <c r="A154" s="122" t="s">
        <v>88</v>
      </c>
      <c r="B154" s="123" t="s">
        <v>57</v>
      </c>
      <c r="C154" s="123" t="s">
        <v>58</v>
      </c>
      <c r="D154" s="125">
        <f>D143-0.03*2200*12</f>
        <v>14629.7</v>
      </c>
    </row>
    <row r="155" spans="1:4" ht="12.75">
      <c r="A155" s="122" t="s">
        <v>89</v>
      </c>
      <c r="B155" s="123" t="s">
        <v>418</v>
      </c>
      <c r="C155" s="123" t="s">
        <v>725</v>
      </c>
      <c r="D155" s="125">
        <v>124745.86</v>
      </c>
    </row>
    <row r="156" spans="1:4" ht="12.75" customHeight="1">
      <c r="A156" s="122" t="s">
        <v>90</v>
      </c>
      <c r="B156" s="123" t="s">
        <v>61</v>
      </c>
      <c r="C156" s="123" t="s">
        <v>725</v>
      </c>
      <c r="D156" s="125">
        <v>271167.3</v>
      </c>
    </row>
    <row r="157" spans="1:4" ht="12.75" customHeight="1">
      <c r="A157" s="122" t="s">
        <v>91</v>
      </c>
      <c r="B157" s="123" t="s">
        <v>63</v>
      </c>
      <c r="C157" s="123" t="s">
        <v>725</v>
      </c>
      <c r="D157" s="125">
        <v>217246.19</v>
      </c>
    </row>
    <row r="158" spans="1:4" ht="12.75" customHeight="1">
      <c r="A158" s="122" t="s">
        <v>92</v>
      </c>
      <c r="B158" s="123" t="s">
        <v>5</v>
      </c>
      <c r="C158" s="123" t="s">
        <v>725</v>
      </c>
      <c r="D158" s="125">
        <f>D155+D156-D157</f>
        <v>178666.96999999997</v>
      </c>
    </row>
    <row r="159" spans="1:6" ht="12.75" customHeight="1">
      <c r="A159" s="122" t="s">
        <v>93</v>
      </c>
      <c r="B159" s="123" t="s">
        <v>66</v>
      </c>
      <c r="C159" s="123" t="s">
        <v>725</v>
      </c>
      <c r="D159" s="127">
        <f>ROUND(E159*1.18,2)</f>
        <v>284929.83</v>
      </c>
      <c r="E159" s="9">
        <v>241465.96</v>
      </c>
      <c r="F159" s="165" t="s">
        <v>67</v>
      </c>
    </row>
    <row r="160" spans="1:4" ht="12.75" customHeight="1">
      <c r="A160" s="122" t="s">
        <v>94</v>
      </c>
      <c r="B160" s="123" t="s">
        <v>69</v>
      </c>
      <c r="C160" s="123" t="s">
        <v>725</v>
      </c>
      <c r="D160" s="125">
        <f>ROUND(75217758.95/67649533.13*D159,2)</f>
        <v>316806.08</v>
      </c>
    </row>
    <row r="161" spans="1:4" ht="25.5">
      <c r="A161" s="122" t="s">
        <v>95</v>
      </c>
      <c r="B161" s="126" t="s">
        <v>71</v>
      </c>
      <c r="C161" s="123" t="s">
        <v>725</v>
      </c>
      <c r="D161" s="125">
        <f>ROUND(14455264.66/67649533.13*D159,2)</f>
        <v>60883.44</v>
      </c>
    </row>
    <row r="162" spans="1:4" ht="26.25" customHeight="1" thickBot="1">
      <c r="A162" s="166" t="s">
        <v>96</v>
      </c>
      <c r="B162" s="167" t="s">
        <v>73</v>
      </c>
      <c r="C162" s="168" t="s">
        <v>725</v>
      </c>
      <c r="D162" s="169">
        <v>0</v>
      </c>
    </row>
    <row r="163" spans="1:4" ht="37.5">
      <c r="A163" s="122" t="s">
        <v>97</v>
      </c>
      <c r="B163" s="124" t="s">
        <v>720</v>
      </c>
      <c r="C163" s="171" t="s">
        <v>98</v>
      </c>
      <c r="D163" s="125"/>
    </row>
    <row r="164" spans="1:4" ht="13.5" customHeight="1">
      <c r="A164" s="122" t="s">
        <v>99</v>
      </c>
      <c r="B164" s="124" t="s">
        <v>482</v>
      </c>
      <c r="C164" s="123" t="s">
        <v>536</v>
      </c>
      <c r="D164" s="125" t="s">
        <v>490</v>
      </c>
    </row>
    <row r="165" spans="1:4" ht="12.75">
      <c r="A165" s="122" t="s">
        <v>100</v>
      </c>
      <c r="B165" s="123" t="s">
        <v>57</v>
      </c>
      <c r="C165" s="123" t="s">
        <v>58</v>
      </c>
      <c r="D165" s="125">
        <f>ROUND(D170/3.83,1)</f>
        <v>27356</v>
      </c>
    </row>
    <row r="166" spans="1:4" ht="12.75">
      <c r="A166" s="122" t="s">
        <v>101</v>
      </c>
      <c r="B166" s="123" t="s">
        <v>418</v>
      </c>
      <c r="C166" s="123" t="s">
        <v>725</v>
      </c>
      <c r="D166" s="125">
        <v>143441.06</v>
      </c>
    </row>
    <row r="167" spans="1:4" ht="12.75" customHeight="1">
      <c r="A167" s="122" t="s">
        <v>102</v>
      </c>
      <c r="B167" s="123" t="s">
        <v>61</v>
      </c>
      <c r="C167" s="123" t="s">
        <v>725</v>
      </c>
      <c r="D167" s="125">
        <v>108749.33</v>
      </c>
    </row>
    <row r="168" spans="1:4" ht="12.75" customHeight="1">
      <c r="A168" s="122" t="s">
        <v>103</v>
      </c>
      <c r="B168" s="123" t="s">
        <v>63</v>
      </c>
      <c r="C168" s="123" t="s">
        <v>725</v>
      </c>
      <c r="D168" s="125">
        <v>56994.81</v>
      </c>
    </row>
    <row r="169" spans="1:4" ht="12.75" customHeight="1">
      <c r="A169" s="122" t="s">
        <v>104</v>
      </c>
      <c r="B169" s="123" t="s">
        <v>5</v>
      </c>
      <c r="C169" s="123" t="s">
        <v>725</v>
      </c>
      <c r="D169" s="125">
        <f>D166+D167-D168</f>
        <v>195195.58000000002</v>
      </c>
    </row>
    <row r="170" spans="1:6" ht="12.75" customHeight="1">
      <c r="A170" s="122" t="s">
        <v>105</v>
      </c>
      <c r="B170" s="123" t="s">
        <v>66</v>
      </c>
      <c r="C170" s="123" t="s">
        <v>725</v>
      </c>
      <c r="D170" s="127">
        <f>ROUND(E170*1.18,2)</f>
        <v>104773.47</v>
      </c>
      <c r="E170" s="9">
        <v>88791.08</v>
      </c>
      <c r="F170" s="165" t="s">
        <v>67</v>
      </c>
    </row>
    <row r="171" spans="1:4" ht="12.75" customHeight="1">
      <c r="A171" s="122" t="s">
        <v>106</v>
      </c>
      <c r="B171" s="123" t="s">
        <v>69</v>
      </c>
      <c r="C171" s="123" t="s">
        <v>725</v>
      </c>
      <c r="D171" s="125">
        <f>ROUND(7063221.41/16105544.66*D170,2)</f>
        <v>45949.28</v>
      </c>
    </row>
    <row r="172" spans="1:4" ht="25.5">
      <c r="A172" s="122" t="s">
        <v>107</v>
      </c>
      <c r="B172" s="126" t="s">
        <v>71</v>
      </c>
      <c r="C172" s="123" t="s">
        <v>725</v>
      </c>
      <c r="D172" s="125">
        <f>ROUND(9326800.88/16105544.66*D170,2)</f>
        <v>60674.84</v>
      </c>
    </row>
    <row r="173" spans="1:4" ht="26.25" customHeight="1" thickBot="1">
      <c r="A173" s="166" t="s">
        <v>108</v>
      </c>
      <c r="B173" s="167" t="s">
        <v>73</v>
      </c>
      <c r="C173" s="168" t="s">
        <v>725</v>
      </c>
      <c r="D173" s="169">
        <v>0</v>
      </c>
    </row>
    <row r="174" spans="1:4" ht="12.75" customHeight="1">
      <c r="A174" s="149">
        <v>48</v>
      </c>
      <c r="B174" s="150" t="s">
        <v>41</v>
      </c>
      <c r="C174" s="150" t="s">
        <v>830</v>
      </c>
      <c r="D174" s="151">
        <v>9</v>
      </c>
    </row>
    <row r="175" spans="1:4" ht="12.75" customHeight="1">
      <c r="A175" s="149">
        <f>A174+1</f>
        <v>49</v>
      </c>
      <c r="B175" s="150" t="s">
        <v>42</v>
      </c>
      <c r="C175" s="150" t="s">
        <v>830</v>
      </c>
      <c r="D175" s="151">
        <f>D174</f>
        <v>9</v>
      </c>
    </row>
    <row r="176" spans="1:4" ht="12.75" customHeight="1">
      <c r="A176" s="149">
        <f>A175+1</f>
        <v>50</v>
      </c>
      <c r="B176" s="150" t="s">
        <v>43</v>
      </c>
      <c r="C176" s="150" t="s">
        <v>830</v>
      </c>
      <c r="D176" s="151">
        <v>0</v>
      </c>
    </row>
    <row r="177" spans="1:4" ht="15" customHeight="1">
      <c r="A177" s="149">
        <f>A176+1</f>
        <v>51</v>
      </c>
      <c r="B177" s="150" t="s">
        <v>44</v>
      </c>
      <c r="C177" s="150" t="s">
        <v>725</v>
      </c>
      <c r="D177" s="151">
        <v>70368.26</v>
      </c>
    </row>
    <row r="178" spans="1:4" ht="12.75" customHeight="1">
      <c r="A178" s="172" t="s">
        <v>109</v>
      </c>
      <c r="B178" s="173"/>
      <c r="C178" s="173"/>
      <c r="D178" s="174"/>
    </row>
    <row r="179" spans="1:4" ht="15" customHeight="1">
      <c r="A179" s="175">
        <v>52</v>
      </c>
      <c r="B179" s="176" t="s">
        <v>110</v>
      </c>
      <c r="C179" s="177" t="s">
        <v>830</v>
      </c>
      <c r="D179" s="178">
        <v>48</v>
      </c>
    </row>
    <row r="180" spans="1:4" ht="15">
      <c r="A180" s="175">
        <f>A179+1</f>
        <v>53</v>
      </c>
      <c r="B180" s="176" t="s">
        <v>111</v>
      </c>
      <c r="C180" s="177" t="s">
        <v>830</v>
      </c>
      <c r="D180" s="178">
        <v>12</v>
      </c>
    </row>
    <row r="181" spans="1:4" ht="27" customHeight="1">
      <c r="A181" s="175">
        <f>A180+1</f>
        <v>54</v>
      </c>
      <c r="B181" s="179" t="s">
        <v>112</v>
      </c>
      <c r="C181" s="177" t="s">
        <v>725</v>
      </c>
      <c r="D181" s="178">
        <v>95509.68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181" customWidth="1"/>
    <col min="2" max="2" width="60.140625" style="181" customWidth="1"/>
    <col min="3" max="3" width="19.7109375" style="181" customWidth="1"/>
    <col min="4" max="4" width="14.57421875" style="181" customWidth="1"/>
    <col min="5" max="5" width="9.140625" style="182" hidden="1" customWidth="1"/>
    <col min="6" max="6" width="9.140625" style="181" hidden="1" customWidth="1"/>
    <col min="7" max="16384" width="9.140625" style="181" customWidth="1"/>
  </cols>
  <sheetData>
    <row r="1" ht="15.75">
      <c r="A1" s="180" t="s">
        <v>371</v>
      </c>
    </row>
    <row r="2" ht="16.5" thickBot="1">
      <c r="A2" s="180" t="s">
        <v>372</v>
      </c>
    </row>
    <row r="3" spans="1:4" ht="20.25" customHeight="1" thickBot="1">
      <c r="A3" s="548" t="s">
        <v>644</v>
      </c>
      <c r="B3" s="549"/>
      <c r="C3" s="549"/>
      <c r="D3" s="550"/>
    </row>
    <row r="4" spans="1:4" ht="36.75" customHeight="1">
      <c r="A4" s="183" t="s">
        <v>444</v>
      </c>
      <c r="B4" s="184" t="s">
        <v>532</v>
      </c>
      <c r="C4" s="184" t="s">
        <v>671</v>
      </c>
      <c r="D4" s="185" t="s">
        <v>534</v>
      </c>
    </row>
    <row r="5" spans="1:5" ht="15.75">
      <c r="A5" s="186" t="s">
        <v>862</v>
      </c>
      <c r="B5" s="187" t="s">
        <v>535</v>
      </c>
      <c r="C5" s="188" t="s">
        <v>536</v>
      </c>
      <c r="D5" s="189">
        <v>42825</v>
      </c>
      <c r="E5" s="182">
        <v>1</v>
      </c>
    </row>
    <row r="6" spans="1:5" ht="15.75">
      <c r="A6" s="186" t="s">
        <v>863</v>
      </c>
      <c r="B6" s="187" t="s">
        <v>374</v>
      </c>
      <c r="C6" s="188" t="s">
        <v>536</v>
      </c>
      <c r="D6" s="189" t="s">
        <v>645</v>
      </c>
      <c r="E6" s="182">
        <v>2</v>
      </c>
    </row>
    <row r="7" spans="1:5" ht="16.5" thickBot="1">
      <c r="A7" s="190" t="s">
        <v>136</v>
      </c>
      <c r="B7" s="191" t="s">
        <v>376</v>
      </c>
      <c r="C7" s="192" t="s">
        <v>536</v>
      </c>
      <c r="D7" s="193" t="s">
        <v>646</v>
      </c>
      <c r="E7" s="182">
        <v>3</v>
      </c>
    </row>
    <row r="8" spans="1:5" ht="27.75" customHeight="1">
      <c r="A8" s="194" t="s">
        <v>415</v>
      </c>
      <c r="B8" s="195"/>
      <c r="C8" s="195"/>
      <c r="D8" s="196"/>
      <c r="E8" s="181">
        <v>4</v>
      </c>
    </row>
    <row r="9" spans="1:5" ht="13.5">
      <c r="A9" s="197" t="s">
        <v>137</v>
      </c>
      <c r="B9" s="198" t="s">
        <v>416</v>
      </c>
      <c r="C9" s="199" t="s">
        <v>725</v>
      </c>
      <c r="D9" s="200">
        <v>8726.09</v>
      </c>
      <c r="E9" s="181">
        <v>5</v>
      </c>
    </row>
    <row r="10" spans="1:5" ht="13.5">
      <c r="A10" s="197" t="s">
        <v>544</v>
      </c>
      <c r="B10" s="198" t="s">
        <v>417</v>
      </c>
      <c r="C10" s="199" t="s">
        <v>725</v>
      </c>
      <c r="D10" s="200">
        <v>-700194.68</v>
      </c>
      <c r="E10" s="181">
        <v>6</v>
      </c>
    </row>
    <row r="11" spans="1:5" ht="13.5">
      <c r="A11" s="197" t="s">
        <v>545</v>
      </c>
      <c r="B11" s="198" t="s">
        <v>418</v>
      </c>
      <c r="C11" s="199" t="s">
        <v>725</v>
      </c>
      <c r="D11" s="200">
        <v>379589.81</v>
      </c>
      <c r="E11" s="181">
        <v>7</v>
      </c>
    </row>
    <row r="12" spans="1:5" ht="25.5">
      <c r="A12" s="197" t="s">
        <v>547</v>
      </c>
      <c r="B12" s="201" t="s">
        <v>419</v>
      </c>
      <c r="C12" s="198" t="s">
        <v>725</v>
      </c>
      <c r="D12" s="200">
        <v>655026.94</v>
      </c>
      <c r="E12" s="181">
        <v>8</v>
      </c>
    </row>
    <row r="13" spans="1:5" ht="13.5">
      <c r="A13" s="197" t="s">
        <v>549</v>
      </c>
      <c r="B13" s="198" t="s">
        <v>420</v>
      </c>
      <c r="C13" s="199" t="s">
        <v>725</v>
      </c>
      <c r="D13" s="200">
        <v>496582.3</v>
      </c>
      <c r="E13" s="181">
        <v>9</v>
      </c>
    </row>
    <row r="14" spans="1:5" ht="13.5">
      <c r="A14" s="197" t="s">
        <v>551</v>
      </c>
      <c r="B14" s="198" t="s">
        <v>421</v>
      </c>
      <c r="C14" s="199" t="s">
        <v>725</v>
      </c>
      <c r="D14" s="200">
        <v>94437.2</v>
      </c>
      <c r="E14" s="181">
        <v>10</v>
      </c>
    </row>
    <row r="15" spans="1:5" ht="12.75">
      <c r="A15" s="197" t="s">
        <v>553</v>
      </c>
      <c r="B15" s="198" t="s">
        <v>422</v>
      </c>
      <c r="C15" s="198" t="s">
        <v>725</v>
      </c>
      <c r="D15" s="200">
        <v>64007.44</v>
      </c>
      <c r="E15" s="181">
        <v>11</v>
      </c>
    </row>
    <row r="16" spans="1:5" ht="12.75">
      <c r="A16" s="197" t="s">
        <v>689</v>
      </c>
      <c r="B16" s="198" t="s">
        <v>423</v>
      </c>
      <c r="C16" s="198" t="s">
        <v>725</v>
      </c>
      <c r="D16" s="200">
        <v>575419.69</v>
      </c>
      <c r="E16" s="181">
        <v>12</v>
      </c>
    </row>
    <row r="17" spans="1:5" ht="12.75">
      <c r="A17" s="197" t="s">
        <v>557</v>
      </c>
      <c r="B17" s="198" t="s">
        <v>424</v>
      </c>
      <c r="C17" s="198" t="s">
        <v>725</v>
      </c>
      <c r="D17" s="200">
        <v>575419.69</v>
      </c>
      <c r="E17" s="181">
        <v>13</v>
      </c>
    </row>
    <row r="18" spans="1:5" ht="12.75">
      <c r="A18" s="197" t="s">
        <v>559</v>
      </c>
      <c r="B18" s="198" t="s">
        <v>425</v>
      </c>
      <c r="C18" s="198" t="s">
        <v>725</v>
      </c>
      <c r="D18" s="200">
        <v>0</v>
      </c>
      <c r="E18" s="181">
        <v>14</v>
      </c>
    </row>
    <row r="19" spans="1:5" ht="12.75">
      <c r="A19" s="197" t="s">
        <v>561</v>
      </c>
      <c r="B19" s="198" t="s">
        <v>426</v>
      </c>
      <c r="C19" s="198" t="s">
        <v>725</v>
      </c>
      <c r="D19" s="200">
        <v>0</v>
      </c>
      <c r="E19" s="181">
        <v>15</v>
      </c>
    </row>
    <row r="20" spans="1:5" ht="13.5">
      <c r="A20" s="197" t="s">
        <v>563</v>
      </c>
      <c r="B20" s="198" t="s">
        <v>0</v>
      </c>
      <c r="C20" s="199" t="s">
        <v>725</v>
      </c>
      <c r="D20" s="200">
        <v>0</v>
      </c>
      <c r="E20" s="181">
        <v>16</v>
      </c>
    </row>
    <row r="21" spans="1:5" ht="13.5">
      <c r="A21" s="197" t="s">
        <v>565</v>
      </c>
      <c r="B21" s="198" t="s">
        <v>1</v>
      </c>
      <c r="C21" s="199" t="s">
        <v>725</v>
      </c>
      <c r="D21" s="200">
        <v>0</v>
      </c>
      <c r="E21" s="181">
        <v>17</v>
      </c>
    </row>
    <row r="22" spans="1:5" ht="13.5">
      <c r="A22" s="197" t="s">
        <v>567</v>
      </c>
      <c r="B22" s="198" t="s">
        <v>2</v>
      </c>
      <c r="C22" s="199" t="s">
        <v>725</v>
      </c>
      <c r="D22" s="200">
        <v>584145.78</v>
      </c>
      <c r="E22" s="181">
        <v>18</v>
      </c>
    </row>
    <row r="23" spans="1:5" ht="12.75">
      <c r="A23" s="197" t="s">
        <v>570</v>
      </c>
      <c r="B23" s="198" t="s">
        <v>3</v>
      </c>
      <c r="C23" s="198" t="s">
        <v>725</v>
      </c>
      <c r="D23" s="200">
        <v>5623.85</v>
      </c>
      <c r="E23" s="181">
        <v>19</v>
      </c>
    </row>
    <row r="24" spans="1:5" ht="12.75">
      <c r="A24" s="197" t="s">
        <v>572</v>
      </c>
      <c r="B24" s="198" t="s">
        <v>4</v>
      </c>
      <c r="C24" s="198" t="s">
        <v>725</v>
      </c>
      <c r="D24" s="200">
        <v>-750246.12</v>
      </c>
      <c r="E24" s="181">
        <v>20</v>
      </c>
    </row>
    <row r="25" spans="1:5" ht="13.5" thickBot="1">
      <c r="A25" s="202" t="s">
        <v>574</v>
      </c>
      <c r="B25" s="203" t="s">
        <v>5</v>
      </c>
      <c r="C25" s="203" t="s">
        <v>725</v>
      </c>
      <c r="D25" s="204">
        <v>456094.82</v>
      </c>
      <c r="E25" s="181">
        <v>21</v>
      </c>
    </row>
    <row r="26" spans="1:5" ht="34.5" customHeight="1">
      <c r="A26" s="558" t="s">
        <v>6</v>
      </c>
      <c r="B26" s="559"/>
      <c r="C26" s="559"/>
      <c r="D26" s="560"/>
      <c r="E26" s="181">
        <v>22</v>
      </c>
    </row>
    <row r="27" spans="1:5" ht="28.5" customHeight="1">
      <c r="A27" s="205" t="s">
        <v>7</v>
      </c>
      <c r="B27" s="561" t="s">
        <v>8</v>
      </c>
      <c r="C27" s="562"/>
      <c r="D27" s="563"/>
      <c r="E27" s="182">
        <v>23</v>
      </c>
    </row>
    <row r="28" spans="1:5" ht="12.75" customHeight="1">
      <c r="A28" s="206" t="s">
        <v>9</v>
      </c>
      <c r="B28" s="207" t="s">
        <v>10</v>
      </c>
      <c r="C28" s="198" t="s">
        <v>725</v>
      </c>
      <c r="D28" s="200">
        <v>45279</v>
      </c>
      <c r="E28" s="182">
        <v>24</v>
      </c>
    </row>
    <row r="29" spans="1:5" ht="29.25" customHeight="1">
      <c r="A29" s="206" t="s">
        <v>11</v>
      </c>
      <c r="B29" s="561" t="s">
        <v>12</v>
      </c>
      <c r="C29" s="562"/>
      <c r="D29" s="563"/>
      <c r="E29" s="182">
        <v>25</v>
      </c>
    </row>
    <row r="30" spans="1:5" ht="12.75">
      <c r="A30" s="206" t="s">
        <v>13</v>
      </c>
      <c r="B30" s="207" t="s">
        <v>10</v>
      </c>
      <c r="C30" s="198" t="s">
        <v>725</v>
      </c>
      <c r="D30" s="200">
        <v>241488</v>
      </c>
      <c r="E30" s="182">
        <v>26</v>
      </c>
    </row>
    <row r="31" spans="1:5" ht="17.25" customHeight="1">
      <c r="A31" s="206" t="s">
        <v>14</v>
      </c>
      <c r="B31" s="561" t="s">
        <v>15</v>
      </c>
      <c r="C31" s="562"/>
      <c r="D31" s="563"/>
      <c r="E31" s="182">
        <v>27</v>
      </c>
    </row>
    <row r="32" spans="1:5" ht="12.75">
      <c r="A32" s="206" t="s">
        <v>16</v>
      </c>
      <c r="B32" s="207" t="s">
        <v>10</v>
      </c>
      <c r="C32" s="198" t="s">
        <v>725</v>
      </c>
      <c r="D32" s="200">
        <v>159763.86</v>
      </c>
      <c r="E32" s="182">
        <v>28</v>
      </c>
    </row>
    <row r="33" spans="1:5" ht="16.5" customHeight="1">
      <c r="A33" s="206" t="s">
        <v>17</v>
      </c>
      <c r="B33" s="561" t="s">
        <v>18</v>
      </c>
      <c r="C33" s="562"/>
      <c r="D33" s="563"/>
      <c r="E33" s="182">
        <v>29</v>
      </c>
    </row>
    <row r="34" spans="1:5" ht="12.75">
      <c r="A34" s="206" t="s">
        <v>19</v>
      </c>
      <c r="B34" s="207" t="s">
        <v>10</v>
      </c>
      <c r="C34" s="198" t="s">
        <v>725</v>
      </c>
      <c r="D34" s="200">
        <v>64007.44</v>
      </c>
      <c r="E34" s="182">
        <v>30</v>
      </c>
    </row>
    <row r="35" spans="1:5" ht="16.5" customHeight="1">
      <c r="A35" s="206" t="s">
        <v>20</v>
      </c>
      <c r="B35" s="561" t="s">
        <v>21</v>
      </c>
      <c r="C35" s="562"/>
      <c r="D35" s="563"/>
      <c r="E35" s="182">
        <v>31</v>
      </c>
    </row>
    <row r="36" spans="1:5" ht="13.5" thickBot="1">
      <c r="A36" s="208" t="s">
        <v>22</v>
      </c>
      <c r="B36" s="209" t="s">
        <v>10</v>
      </c>
      <c r="C36" s="210" t="s">
        <v>725</v>
      </c>
      <c r="D36" s="211">
        <v>144488.64</v>
      </c>
      <c r="E36" s="182">
        <v>32</v>
      </c>
    </row>
    <row r="37" spans="1:5" ht="13.5" thickBot="1">
      <c r="A37" s="566" t="s">
        <v>23</v>
      </c>
      <c r="B37" s="567"/>
      <c r="C37" s="567"/>
      <c r="D37" s="568"/>
      <c r="E37" s="182">
        <v>33</v>
      </c>
    </row>
    <row r="38" spans="1:5" ht="12.75">
      <c r="A38" s="212">
        <v>1</v>
      </c>
      <c r="B38" s="213" t="s">
        <v>24</v>
      </c>
      <c r="C38" s="214" t="s">
        <v>25</v>
      </c>
      <c r="D38" s="215"/>
      <c r="E38" s="182">
        <v>34</v>
      </c>
    </row>
    <row r="39" spans="1:5" ht="12.75">
      <c r="A39" s="216"/>
      <c r="B39" s="217" t="s">
        <v>26</v>
      </c>
      <c r="C39" s="218" t="s">
        <v>27</v>
      </c>
      <c r="D39" s="219" t="s">
        <v>322</v>
      </c>
      <c r="E39" s="182">
        <v>35</v>
      </c>
    </row>
    <row r="40" spans="1:5" ht="12.75">
      <c r="A40" s="216"/>
      <c r="B40" s="217" t="s">
        <v>28</v>
      </c>
      <c r="C40" s="218" t="s">
        <v>27</v>
      </c>
      <c r="D40" s="219" t="s">
        <v>29</v>
      </c>
      <c r="E40" s="182">
        <v>36</v>
      </c>
    </row>
    <row r="41" spans="1:5" ht="13.5" thickBot="1">
      <c r="A41" s="220"/>
      <c r="B41" s="221" t="s">
        <v>30</v>
      </c>
      <c r="C41" s="222" t="s">
        <v>725</v>
      </c>
      <c r="D41" s="223">
        <v>2.42</v>
      </c>
      <c r="E41" s="182">
        <v>37</v>
      </c>
    </row>
    <row r="42" spans="1:5" ht="12.75">
      <c r="A42" s="212">
        <v>2</v>
      </c>
      <c r="B42" s="213" t="s">
        <v>24</v>
      </c>
      <c r="C42" s="214" t="s">
        <v>31</v>
      </c>
      <c r="D42" s="215"/>
      <c r="E42" s="182">
        <v>38</v>
      </c>
    </row>
    <row r="43" spans="1:5" ht="12.75">
      <c r="A43" s="216"/>
      <c r="B43" s="217" t="s">
        <v>26</v>
      </c>
      <c r="C43" s="218" t="s">
        <v>27</v>
      </c>
      <c r="D43" s="219" t="s">
        <v>288</v>
      </c>
      <c r="E43" s="182">
        <v>39</v>
      </c>
    </row>
    <row r="44" spans="1:5" ht="12.75">
      <c r="A44" s="216"/>
      <c r="B44" s="217" t="s">
        <v>28</v>
      </c>
      <c r="C44" s="218" t="s">
        <v>27</v>
      </c>
      <c r="D44" s="219" t="s">
        <v>29</v>
      </c>
      <c r="E44" s="182">
        <v>40</v>
      </c>
    </row>
    <row r="45" spans="1:5" ht="13.5" thickBot="1">
      <c r="A45" s="220"/>
      <c r="B45" s="221" t="s">
        <v>30</v>
      </c>
      <c r="C45" s="222" t="s">
        <v>725</v>
      </c>
      <c r="D45" s="223">
        <v>1</v>
      </c>
      <c r="E45" s="182">
        <v>41</v>
      </c>
    </row>
    <row r="46" spans="1:5" ht="12.75">
      <c r="A46" s="212">
        <v>3</v>
      </c>
      <c r="B46" s="213" t="s">
        <v>24</v>
      </c>
      <c r="C46" s="214" t="s">
        <v>33</v>
      </c>
      <c r="D46" s="215"/>
      <c r="E46" s="182">
        <v>42</v>
      </c>
    </row>
    <row r="47" spans="1:5" ht="12.75">
      <c r="A47" s="216"/>
      <c r="B47" s="217" t="s">
        <v>26</v>
      </c>
      <c r="C47" s="218" t="s">
        <v>27</v>
      </c>
      <c r="D47" s="219" t="s">
        <v>32</v>
      </c>
      <c r="E47" s="182">
        <v>43</v>
      </c>
    </row>
    <row r="48" spans="1:5" ht="12.75">
      <c r="A48" s="216"/>
      <c r="B48" s="217" t="s">
        <v>28</v>
      </c>
      <c r="C48" s="218" t="s">
        <v>27</v>
      </c>
      <c r="D48" s="219" t="s">
        <v>29</v>
      </c>
      <c r="E48" s="182">
        <v>44</v>
      </c>
    </row>
    <row r="49" spans="1:5" ht="13.5" thickBot="1">
      <c r="A49" s="220"/>
      <c r="B49" s="221" t="s">
        <v>30</v>
      </c>
      <c r="C49" s="222" t="s">
        <v>725</v>
      </c>
      <c r="D49" s="223">
        <v>3.77</v>
      </c>
      <c r="E49" s="182">
        <v>45</v>
      </c>
    </row>
    <row r="50" spans="1:5" ht="12.75">
      <c r="A50" s="212">
        <v>4</v>
      </c>
      <c r="B50" s="213" t="s">
        <v>24</v>
      </c>
      <c r="C50" s="214" t="s">
        <v>34</v>
      </c>
      <c r="D50" s="215"/>
      <c r="E50" s="182">
        <v>46</v>
      </c>
    </row>
    <row r="51" spans="1:5" ht="12.75">
      <c r="A51" s="216"/>
      <c r="B51" s="217" t="s">
        <v>26</v>
      </c>
      <c r="C51" s="218" t="s">
        <v>27</v>
      </c>
      <c r="D51" s="219" t="s">
        <v>328</v>
      </c>
      <c r="E51" s="182">
        <v>47</v>
      </c>
    </row>
    <row r="52" spans="1:5" ht="12.75">
      <c r="A52" s="216"/>
      <c r="B52" s="217" t="s">
        <v>28</v>
      </c>
      <c r="C52" s="218" t="s">
        <v>27</v>
      </c>
      <c r="D52" s="219" t="s">
        <v>29</v>
      </c>
      <c r="E52" s="182">
        <v>48</v>
      </c>
    </row>
    <row r="53" spans="1:5" ht="13.5" thickBot="1">
      <c r="A53" s="220"/>
      <c r="B53" s="221" t="s">
        <v>30</v>
      </c>
      <c r="C53" s="222" t="s">
        <v>725</v>
      </c>
      <c r="D53" s="223">
        <v>1.5</v>
      </c>
      <c r="E53" s="182">
        <v>49</v>
      </c>
    </row>
    <row r="54" spans="1:5" ht="26.25" customHeight="1">
      <c r="A54" s="212">
        <v>5</v>
      </c>
      <c r="B54" s="213" t="s">
        <v>24</v>
      </c>
      <c r="C54" s="564" t="s">
        <v>35</v>
      </c>
      <c r="D54" s="565"/>
      <c r="E54" s="182">
        <v>50</v>
      </c>
    </row>
    <row r="55" spans="1:5" ht="12.75">
      <c r="A55" s="216"/>
      <c r="B55" s="217" t="s">
        <v>26</v>
      </c>
      <c r="C55" s="218" t="s">
        <v>27</v>
      </c>
      <c r="D55" s="219" t="s">
        <v>36</v>
      </c>
      <c r="E55" s="182">
        <v>51</v>
      </c>
    </row>
    <row r="56" spans="1:5" ht="12.75">
      <c r="A56" s="216"/>
      <c r="B56" s="217" t="s">
        <v>28</v>
      </c>
      <c r="C56" s="218" t="s">
        <v>27</v>
      </c>
      <c r="D56" s="219" t="s">
        <v>29</v>
      </c>
      <c r="E56" s="182">
        <v>52</v>
      </c>
    </row>
    <row r="57" spans="1:5" ht="13.5" thickBot="1">
      <c r="A57" s="220"/>
      <c r="B57" s="221" t="s">
        <v>30</v>
      </c>
      <c r="C57" s="222" t="s">
        <v>725</v>
      </c>
      <c r="D57" s="223">
        <v>1.5</v>
      </c>
      <c r="E57" s="182">
        <v>53</v>
      </c>
    </row>
    <row r="58" spans="1:5" ht="64.5" customHeight="1">
      <c r="A58" s="212">
        <v>6</v>
      </c>
      <c r="B58" s="213" t="s">
        <v>24</v>
      </c>
      <c r="C58" s="564" t="s">
        <v>12</v>
      </c>
      <c r="D58" s="565"/>
      <c r="E58" s="182">
        <v>54</v>
      </c>
    </row>
    <row r="59" spans="1:5" ht="12.75">
      <c r="A59" s="216"/>
      <c r="B59" s="217" t="s">
        <v>26</v>
      </c>
      <c r="C59" s="218" t="s">
        <v>27</v>
      </c>
      <c r="D59" s="219" t="s">
        <v>38</v>
      </c>
      <c r="E59" s="182">
        <v>55</v>
      </c>
    </row>
    <row r="60" spans="1:5" ht="12.75">
      <c r="A60" s="216"/>
      <c r="B60" s="217" t="s">
        <v>28</v>
      </c>
      <c r="C60" s="218" t="s">
        <v>27</v>
      </c>
      <c r="D60" s="219" t="s">
        <v>29</v>
      </c>
      <c r="E60" s="182">
        <v>56</v>
      </c>
    </row>
    <row r="61" spans="1:5" ht="13.5" thickBot="1">
      <c r="A61" s="220"/>
      <c r="B61" s="221" t="s">
        <v>30</v>
      </c>
      <c r="C61" s="222" t="s">
        <v>725</v>
      </c>
      <c r="D61" s="223">
        <v>8</v>
      </c>
      <c r="E61" s="182">
        <v>57</v>
      </c>
    </row>
    <row r="62" spans="1:5" ht="54.75" customHeight="1">
      <c r="A62" s="212">
        <v>7</v>
      </c>
      <c r="B62" s="213" t="s">
        <v>24</v>
      </c>
      <c r="C62" s="564" t="s">
        <v>18</v>
      </c>
      <c r="D62" s="565"/>
      <c r="E62" s="182">
        <v>58</v>
      </c>
    </row>
    <row r="63" spans="1:5" ht="12.75">
      <c r="A63" s="216"/>
      <c r="B63" s="217" t="s">
        <v>26</v>
      </c>
      <c r="C63" s="218" t="s">
        <v>27</v>
      </c>
      <c r="D63" s="219" t="s">
        <v>322</v>
      </c>
      <c r="E63" s="182">
        <v>59</v>
      </c>
    </row>
    <row r="64" spans="1:5" ht="12.75">
      <c r="A64" s="216"/>
      <c r="B64" s="217" t="s">
        <v>28</v>
      </c>
      <c r="C64" s="218" t="s">
        <v>27</v>
      </c>
      <c r="D64" s="219" t="s">
        <v>29</v>
      </c>
      <c r="E64" s="182">
        <v>60</v>
      </c>
    </row>
    <row r="65" spans="1:5" ht="13.5" thickBot="1">
      <c r="A65" s="220"/>
      <c r="B65" s="221" t="s">
        <v>30</v>
      </c>
      <c r="C65" s="222" t="s">
        <v>725</v>
      </c>
      <c r="D65" s="223">
        <v>2.44</v>
      </c>
      <c r="E65" s="182">
        <v>61</v>
      </c>
    </row>
    <row r="66" spans="1:5" ht="27" customHeight="1">
      <c r="A66" s="212">
        <v>8</v>
      </c>
      <c r="B66" s="213" t="s">
        <v>24</v>
      </c>
      <c r="C66" s="564" t="s">
        <v>39</v>
      </c>
      <c r="D66" s="565"/>
      <c r="E66" s="182">
        <v>62</v>
      </c>
    </row>
    <row r="67" spans="1:5" ht="12.75">
      <c r="A67" s="216"/>
      <c r="B67" s="217" t="s">
        <v>26</v>
      </c>
      <c r="C67" s="569" t="s">
        <v>248</v>
      </c>
      <c r="D67" s="570"/>
      <c r="E67" s="182">
        <v>63</v>
      </c>
    </row>
    <row r="68" spans="1:5" ht="12.75">
      <c r="A68" s="216"/>
      <c r="B68" s="217" t="s">
        <v>28</v>
      </c>
      <c r="C68" s="218" t="s">
        <v>27</v>
      </c>
      <c r="D68" s="219" t="s">
        <v>29</v>
      </c>
      <c r="E68" s="182">
        <v>64</v>
      </c>
    </row>
    <row r="69" spans="1:5" ht="13.5" thickBot="1">
      <c r="A69" s="220"/>
      <c r="B69" s="221" t="s">
        <v>30</v>
      </c>
      <c r="C69" s="222" t="s">
        <v>725</v>
      </c>
      <c r="D69" s="223">
        <v>4.79</v>
      </c>
      <c r="E69" s="182">
        <v>65</v>
      </c>
    </row>
    <row r="70" spans="1:5" ht="29.25" customHeight="1">
      <c r="A70" s="212">
        <v>9</v>
      </c>
      <c r="B70" s="213" t="s">
        <v>24</v>
      </c>
      <c r="C70" s="564" t="s">
        <v>795</v>
      </c>
      <c r="D70" s="565"/>
      <c r="E70" s="182">
        <v>66</v>
      </c>
    </row>
    <row r="71" spans="1:5" ht="12.75">
      <c r="A71" s="216"/>
      <c r="B71" s="217" t="s">
        <v>26</v>
      </c>
      <c r="C71" s="218" t="s">
        <v>27</v>
      </c>
      <c r="D71" s="219" t="s">
        <v>328</v>
      </c>
      <c r="E71" s="182">
        <v>67</v>
      </c>
    </row>
    <row r="72" spans="1:5" ht="12.75">
      <c r="A72" s="216"/>
      <c r="B72" s="217" t="s">
        <v>28</v>
      </c>
      <c r="C72" s="218" t="s">
        <v>27</v>
      </c>
      <c r="D72" s="219" t="s">
        <v>29</v>
      </c>
      <c r="E72" s="182">
        <v>68</v>
      </c>
    </row>
    <row r="73" spans="1:5" ht="13.5" thickBot="1">
      <c r="A73" s="220"/>
      <c r="B73" s="221" t="s">
        <v>30</v>
      </c>
      <c r="C73" s="222" t="s">
        <v>725</v>
      </c>
      <c r="D73" s="223">
        <v>0</v>
      </c>
      <c r="E73" s="182">
        <v>69</v>
      </c>
    </row>
    <row r="74" spans="1:5" ht="30" customHeight="1">
      <c r="A74" s="212">
        <v>10</v>
      </c>
      <c r="B74" s="213" t="s">
        <v>24</v>
      </c>
      <c r="C74" s="564" t="s">
        <v>796</v>
      </c>
      <c r="D74" s="565"/>
      <c r="E74" s="182">
        <v>70</v>
      </c>
    </row>
    <row r="75" spans="1:5" ht="12.75">
      <c r="A75" s="216"/>
      <c r="B75" s="217" t="s">
        <v>26</v>
      </c>
      <c r="C75" s="218" t="s">
        <v>27</v>
      </c>
      <c r="D75" s="219" t="s">
        <v>322</v>
      </c>
      <c r="E75" s="182">
        <v>71</v>
      </c>
    </row>
    <row r="76" spans="1:5" ht="12.75">
      <c r="A76" s="216"/>
      <c r="B76" s="217" t="s">
        <v>28</v>
      </c>
      <c r="C76" s="218" t="s">
        <v>27</v>
      </c>
      <c r="D76" s="219" t="s">
        <v>29</v>
      </c>
      <c r="E76" s="182">
        <v>72</v>
      </c>
    </row>
    <row r="77" spans="1:5" ht="13.5" thickBot="1">
      <c r="A77" s="220"/>
      <c r="B77" s="221" t="s">
        <v>30</v>
      </c>
      <c r="C77" s="222" t="s">
        <v>725</v>
      </c>
      <c r="D77" s="223">
        <v>4.47</v>
      </c>
      <c r="E77" s="182">
        <v>73</v>
      </c>
    </row>
    <row r="78" spans="1:5" ht="41.25" customHeight="1">
      <c r="A78" s="212">
        <v>11</v>
      </c>
      <c r="B78" s="213" t="s">
        <v>24</v>
      </c>
      <c r="C78" s="564" t="s">
        <v>797</v>
      </c>
      <c r="D78" s="565"/>
      <c r="E78" s="182">
        <v>74</v>
      </c>
    </row>
    <row r="79" spans="1:5" ht="12.75">
      <c r="A79" s="216"/>
      <c r="B79" s="217" t="s">
        <v>26</v>
      </c>
      <c r="C79" s="218" t="s">
        <v>27</v>
      </c>
      <c r="D79" s="219" t="s">
        <v>322</v>
      </c>
      <c r="E79" s="182">
        <v>75</v>
      </c>
    </row>
    <row r="80" spans="1:5" ht="12.75">
      <c r="A80" s="216"/>
      <c r="B80" s="217" t="s">
        <v>28</v>
      </c>
      <c r="C80" s="218" t="s">
        <v>27</v>
      </c>
      <c r="D80" s="219" t="s">
        <v>29</v>
      </c>
      <c r="E80" s="182">
        <v>76</v>
      </c>
    </row>
    <row r="81" spans="1:5" ht="13.5" thickBot="1">
      <c r="A81" s="220"/>
      <c r="B81" s="221" t="s">
        <v>30</v>
      </c>
      <c r="C81" s="222" t="s">
        <v>725</v>
      </c>
      <c r="D81" s="223">
        <v>0</v>
      </c>
      <c r="E81" s="182">
        <v>77</v>
      </c>
    </row>
    <row r="82" spans="1:5" s="229" customFormat="1" ht="12.75">
      <c r="A82" s="224" t="s">
        <v>40</v>
      </c>
      <c r="B82" s="225"/>
      <c r="C82" s="226"/>
      <c r="D82" s="227"/>
      <c r="E82" s="228">
        <v>78</v>
      </c>
    </row>
    <row r="83" spans="1:5" ht="12.75">
      <c r="A83" s="230">
        <v>27</v>
      </c>
      <c r="B83" s="231" t="s">
        <v>41</v>
      </c>
      <c r="C83" s="232" t="s">
        <v>830</v>
      </c>
      <c r="D83" s="233">
        <v>8</v>
      </c>
      <c r="E83" s="182">
        <v>79</v>
      </c>
    </row>
    <row r="84" spans="1:5" ht="12.75">
      <c r="A84" s="230">
        <v>28</v>
      </c>
      <c r="B84" s="231" t="s">
        <v>42</v>
      </c>
      <c r="C84" s="232" t="s">
        <v>830</v>
      </c>
      <c r="D84" s="233">
        <v>8</v>
      </c>
      <c r="E84" s="182">
        <v>80</v>
      </c>
    </row>
    <row r="85" spans="1:5" ht="12.75">
      <c r="A85" s="230">
        <v>29</v>
      </c>
      <c r="B85" s="231" t="s">
        <v>43</v>
      </c>
      <c r="C85" s="232" t="s">
        <v>830</v>
      </c>
      <c r="D85" s="233">
        <v>0</v>
      </c>
      <c r="E85" s="182">
        <v>81</v>
      </c>
    </row>
    <row r="86" spans="1:5" ht="13.5" thickBot="1">
      <c r="A86" s="230">
        <v>30</v>
      </c>
      <c r="B86" s="234" t="s">
        <v>44</v>
      </c>
      <c r="C86" s="235" t="s">
        <v>725</v>
      </c>
      <c r="D86" s="236">
        <v>0</v>
      </c>
      <c r="E86" s="182">
        <v>82</v>
      </c>
    </row>
    <row r="87" spans="1:5" s="229" customFormat="1" ht="17.25" customHeight="1">
      <c r="A87" s="551" t="s">
        <v>45</v>
      </c>
      <c r="B87" s="552"/>
      <c r="C87" s="552"/>
      <c r="D87" s="553"/>
      <c r="E87" s="228">
        <v>83</v>
      </c>
    </row>
    <row r="88" spans="1:5" ht="25.5">
      <c r="A88" s="237">
        <v>31</v>
      </c>
      <c r="B88" s="238" t="s">
        <v>46</v>
      </c>
      <c r="C88" s="239" t="s">
        <v>725</v>
      </c>
      <c r="D88" s="240">
        <v>1490505.15</v>
      </c>
      <c r="E88" s="182">
        <v>84</v>
      </c>
    </row>
    <row r="89" spans="1:5" ht="12.75">
      <c r="A89" s="237">
        <v>32</v>
      </c>
      <c r="B89" s="239" t="s">
        <v>47</v>
      </c>
      <c r="C89" s="239" t="s">
        <v>725</v>
      </c>
      <c r="D89" s="240">
        <v>7562.12</v>
      </c>
      <c r="E89" s="182">
        <v>85</v>
      </c>
    </row>
    <row r="90" spans="1:5" ht="12.75">
      <c r="A90" s="237">
        <v>33</v>
      </c>
      <c r="B90" s="239" t="s">
        <v>48</v>
      </c>
      <c r="C90" s="239" t="s">
        <v>725</v>
      </c>
      <c r="D90" s="240">
        <v>1498067.27</v>
      </c>
      <c r="E90" s="182">
        <v>86</v>
      </c>
    </row>
    <row r="91" spans="1:5" ht="12.75" customHeight="1">
      <c r="A91" s="237">
        <v>34</v>
      </c>
      <c r="B91" s="238" t="s">
        <v>49</v>
      </c>
      <c r="C91" s="239" t="s">
        <v>725</v>
      </c>
      <c r="D91" s="240">
        <v>2437235.5</v>
      </c>
      <c r="E91" s="182">
        <v>87</v>
      </c>
    </row>
    <row r="92" spans="1:5" ht="12.75" customHeight="1">
      <c r="A92" s="237">
        <v>35</v>
      </c>
      <c r="B92" s="239" t="s">
        <v>50</v>
      </c>
      <c r="C92" s="239" t="s">
        <v>725</v>
      </c>
      <c r="D92" s="240">
        <v>15226.45</v>
      </c>
      <c r="E92" s="182">
        <v>88</v>
      </c>
    </row>
    <row r="93" spans="1:5" ht="13.5" thickBot="1">
      <c r="A93" s="241">
        <v>36</v>
      </c>
      <c r="B93" s="242" t="s">
        <v>51</v>
      </c>
      <c r="C93" s="242" t="s">
        <v>725</v>
      </c>
      <c r="D93" s="243">
        <v>2452461.95</v>
      </c>
      <c r="E93" s="182">
        <v>89</v>
      </c>
    </row>
    <row r="94" spans="1:5" s="229" customFormat="1" ht="29.25" customHeight="1">
      <c r="A94" s="244" t="s">
        <v>52</v>
      </c>
      <c r="B94" s="245"/>
      <c r="C94" s="246"/>
      <c r="D94" s="247"/>
      <c r="E94" s="228">
        <v>90</v>
      </c>
    </row>
    <row r="95" spans="1:5" s="229" customFormat="1" ht="39.75" customHeight="1">
      <c r="A95" s="248" t="s">
        <v>53</v>
      </c>
      <c r="B95" s="249" t="s">
        <v>720</v>
      </c>
      <c r="C95" s="554" t="s">
        <v>54</v>
      </c>
      <c r="D95" s="555"/>
      <c r="E95" s="228">
        <v>91</v>
      </c>
    </row>
    <row r="96" spans="1:5" s="229" customFormat="1" ht="15" customHeight="1">
      <c r="A96" s="248" t="s">
        <v>55</v>
      </c>
      <c r="B96" s="249" t="s">
        <v>482</v>
      </c>
      <c r="C96" s="198" t="s">
        <v>536</v>
      </c>
      <c r="D96" s="250" t="s">
        <v>489</v>
      </c>
      <c r="E96" s="228">
        <v>92</v>
      </c>
    </row>
    <row r="97" spans="1:5" ht="15" customHeight="1">
      <c r="A97" s="248" t="s">
        <v>56</v>
      </c>
      <c r="B97" s="251" t="s">
        <v>57</v>
      </c>
      <c r="C97" s="198" t="s">
        <v>58</v>
      </c>
      <c r="D97" s="200">
        <v>904.5</v>
      </c>
      <c r="E97" s="182">
        <v>93</v>
      </c>
    </row>
    <row r="98" spans="1:5" ht="15" customHeight="1">
      <c r="A98" s="248" t="s">
        <v>59</v>
      </c>
      <c r="B98" s="251" t="s">
        <v>418</v>
      </c>
      <c r="C98" s="198" t="s">
        <v>725</v>
      </c>
      <c r="D98" s="200">
        <v>857335.68</v>
      </c>
      <c r="E98" s="182">
        <v>94</v>
      </c>
    </row>
    <row r="99" spans="1:5" ht="15" customHeight="1">
      <c r="A99" s="248" t="s">
        <v>60</v>
      </c>
      <c r="B99" s="251" t="s">
        <v>61</v>
      </c>
      <c r="C99" s="198" t="s">
        <v>725</v>
      </c>
      <c r="D99" s="200">
        <v>1538599.22</v>
      </c>
      <c r="E99" s="182">
        <v>95</v>
      </c>
    </row>
    <row r="100" spans="1:5" ht="15" customHeight="1">
      <c r="A100" s="248" t="s">
        <v>62</v>
      </c>
      <c r="B100" s="251" t="s">
        <v>63</v>
      </c>
      <c r="C100" s="198" t="s">
        <v>725</v>
      </c>
      <c r="D100" s="200">
        <v>1196960.59</v>
      </c>
      <c r="E100" s="182">
        <v>96</v>
      </c>
    </row>
    <row r="101" spans="1:5" ht="15" customHeight="1">
      <c r="A101" s="248" t="s">
        <v>64</v>
      </c>
      <c r="B101" s="251" t="s">
        <v>5</v>
      </c>
      <c r="C101" s="198" t="s">
        <v>725</v>
      </c>
      <c r="D101" s="200">
        <v>1198974.31</v>
      </c>
      <c r="E101" s="182">
        <v>97</v>
      </c>
    </row>
    <row r="102" spans="1:5" ht="15" customHeight="1">
      <c r="A102" s="248" t="s">
        <v>65</v>
      </c>
      <c r="B102" s="251" t="s">
        <v>66</v>
      </c>
      <c r="C102" s="198" t="s">
        <v>725</v>
      </c>
      <c r="D102" s="200">
        <v>1538599.22</v>
      </c>
      <c r="E102" s="182">
        <v>98</v>
      </c>
    </row>
    <row r="103" spans="1:5" ht="15" customHeight="1">
      <c r="A103" s="248" t="s">
        <v>68</v>
      </c>
      <c r="B103" s="251" t="s">
        <v>69</v>
      </c>
      <c r="C103" s="198" t="s">
        <v>725</v>
      </c>
      <c r="D103" s="200">
        <v>1603653.06</v>
      </c>
      <c r="E103" s="182">
        <v>99</v>
      </c>
    </row>
    <row r="104" spans="1:5" ht="15" customHeight="1">
      <c r="A104" s="248" t="s">
        <v>70</v>
      </c>
      <c r="B104" s="252" t="s">
        <v>71</v>
      </c>
      <c r="C104" s="198" t="s">
        <v>725</v>
      </c>
      <c r="D104" s="200">
        <v>939236.88</v>
      </c>
      <c r="E104" s="182">
        <v>100</v>
      </c>
    </row>
    <row r="105" spans="1:5" ht="15" customHeight="1" thickBot="1">
      <c r="A105" s="208" t="s">
        <v>72</v>
      </c>
      <c r="B105" s="253" t="s">
        <v>73</v>
      </c>
      <c r="C105" s="210" t="s">
        <v>725</v>
      </c>
      <c r="D105" s="211">
        <v>0</v>
      </c>
      <c r="E105" s="182">
        <v>101</v>
      </c>
    </row>
    <row r="106" spans="1:5" s="229" customFormat="1" ht="36" customHeight="1">
      <c r="A106" s="254" t="s">
        <v>74</v>
      </c>
      <c r="B106" s="255" t="s">
        <v>720</v>
      </c>
      <c r="C106" s="556" t="s">
        <v>436</v>
      </c>
      <c r="D106" s="557"/>
      <c r="E106" s="228">
        <v>102</v>
      </c>
    </row>
    <row r="107" spans="1:5" s="229" customFormat="1" ht="15" customHeight="1">
      <c r="A107" s="197" t="s">
        <v>75</v>
      </c>
      <c r="B107" s="199" t="s">
        <v>482</v>
      </c>
      <c r="C107" s="198" t="s">
        <v>536</v>
      </c>
      <c r="D107" s="250" t="s">
        <v>76</v>
      </c>
      <c r="E107" s="228">
        <v>103</v>
      </c>
    </row>
    <row r="108" spans="1:5" ht="15" customHeight="1">
      <c r="A108" s="197" t="s">
        <v>77</v>
      </c>
      <c r="B108" s="198" t="s">
        <v>57</v>
      </c>
      <c r="C108" s="198" t="s">
        <v>58</v>
      </c>
      <c r="D108" s="200">
        <v>23114</v>
      </c>
      <c r="E108" s="182">
        <v>104</v>
      </c>
    </row>
    <row r="109" spans="1:5" ht="15" customHeight="1">
      <c r="A109" s="197" t="s">
        <v>78</v>
      </c>
      <c r="B109" s="198" t="s">
        <v>418</v>
      </c>
      <c r="C109" s="198" t="s">
        <v>725</v>
      </c>
      <c r="D109" s="200">
        <v>259306.92</v>
      </c>
      <c r="E109" s="182">
        <v>105</v>
      </c>
    </row>
    <row r="110" spans="1:5" ht="15" customHeight="1">
      <c r="A110" s="197" t="s">
        <v>79</v>
      </c>
      <c r="B110" s="198" t="s">
        <v>61</v>
      </c>
      <c r="C110" s="198" t="s">
        <v>725</v>
      </c>
      <c r="D110" s="200">
        <v>669839.39</v>
      </c>
      <c r="E110" s="182">
        <v>106</v>
      </c>
    </row>
    <row r="111" spans="1:5" ht="15" customHeight="1">
      <c r="A111" s="197" t="s">
        <v>80</v>
      </c>
      <c r="B111" s="198" t="s">
        <v>63</v>
      </c>
      <c r="C111" s="198" t="s">
        <v>725</v>
      </c>
      <c r="D111" s="200">
        <v>462175.67</v>
      </c>
      <c r="E111" s="182">
        <v>107</v>
      </c>
    </row>
    <row r="112" spans="1:5" ht="15" customHeight="1">
      <c r="A112" s="197" t="s">
        <v>81</v>
      </c>
      <c r="B112" s="198" t="s">
        <v>5</v>
      </c>
      <c r="C112" s="198" t="s">
        <v>725</v>
      </c>
      <c r="D112" s="200">
        <v>466970.64</v>
      </c>
      <c r="E112" s="182">
        <v>108</v>
      </c>
    </row>
    <row r="113" spans="1:5" ht="15" customHeight="1">
      <c r="A113" s="197" t="s">
        <v>82</v>
      </c>
      <c r="B113" s="198" t="s">
        <v>66</v>
      </c>
      <c r="C113" s="198" t="s">
        <v>725</v>
      </c>
      <c r="D113" s="200">
        <v>711458.57</v>
      </c>
      <c r="E113" s="182">
        <v>109</v>
      </c>
    </row>
    <row r="114" spans="1:5" ht="15" customHeight="1">
      <c r="A114" s="197" t="s">
        <v>83</v>
      </c>
      <c r="B114" s="198" t="s">
        <v>69</v>
      </c>
      <c r="C114" s="198" t="s">
        <v>725</v>
      </c>
      <c r="D114" s="200">
        <v>719049.12</v>
      </c>
      <c r="E114" s="182">
        <v>110</v>
      </c>
    </row>
    <row r="115" spans="1:5" ht="15" customHeight="1">
      <c r="A115" s="197" t="s">
        <v>84</v>
      </c>
      <c r="B115" s="201" t="s">
        <v>71</v>
      </c>
      <c r="C115" s="198" t="s">
        <v>725</v>
      </c>
      <c r="D115" s="200">
        <v>195754.72</v>
      </c>
      <c r="E115" s="182">
        <v>111</v>
      </c>
    </row>
    <row r="116" spans="1:5" ht="26.25" thickBot="1">
      <c r="A116" s="256" t="s">
        <v>85</v>
      </c>
      <c r="B116" s="257" t="s">
        <v>73</v>
      </c>
      <c r="C116" s="210" t="s">
        <v>725</v>
      </c>
      <c r="D116" s="211">
        <v>0</v>
      </c>
      <c r="E116" s="182">
        <v>112</v>
      </c>
    </row>
    <row r="117" spans="1:5" s="229" customFormat="1" ht="27" customHeight="1">
      <c r="A117" s="254" t="s">
        <v>86</v>
      </c>
      <c r="B117" s="255" t="s">
        <v>720</v>
      </c>
      <c r="C117" s="556" t="s">
        <v>138</v>
      </c>
      <c r="D117" s="557"/>
      <c r="E117" s="228">
        <v>113</v>
      </c>
    </row>
    <row r="118" spans="1:5" s="229" customFormat="1" ht="13.5">
      <c r="A118" s="197" t="s">
        <v>87</v>
      </c>
      <c r="B118" s="199" t="s">
        <v>482</v>
      </c>
      <c r="C118" s="198" t="s">
        <v>536</v>
      </c>
      <c r="D118" s="250" t="s">
        <v>76</v>
      </c>
      <c r="E118" s="228">
        <v>114</v>
      </c>
    </row>
    <row r="119" spans="1:5" ht="12.75">
      <c r="A119" s="197" t="s">
        <v>88</v>
      </c>
      <c r="B119" s="198" t="s">
        <v>57</v>
      </c>
      <c r="C119" s="198" t="s">
        <v>58</v>
      </c>
      <c r="D119" s="200">
        <v>20495</v>
      </c>
      <c r="E119" s="182">
        <v>115</v>
      </c>
    </row>
    <row r="120" spans="1:5" ht="12.75">
      <c r="A120" s="197" t="s">
        <v>89</v>
      </c>
      <c r="B120" s="198" t="s">
        <v>418</v>
      </c>
      <c r="C120" s="198" t="s">
        <v>725</v>
      </c>
      <c r="D120" s="200">
        <v>178666.97</v>
      </c>
      <c r="E120" s="182">
        <v>116</v>
      </c>
    </row>
    <row r="121" spans="1:5" ht="12.75" customHeight="1">
      <c r="A121" s="197" t="s">
        <v>90</v>
      </c>
      <c r="B121" s="198" t="s">
        <v>61</v>
      </c>
      <c r="C121" s="198" t="s">
        <v>725</v>
      </c>
      <c r="D121" s="200">
        <v>437476.27</v>
      </c>
      <c r="E121" s="182">
        <v>117</v>
      </c>
    </row>
    <row r="122" spans="1:5" ht="12.75" customHeight="1">
      <c r="A122" s="197" t="s">
        <v>91</v>
      </c>
      <c r="B122" s="198" t="s">
        <v>63</v>
      </c>
      <c r="C122" s="198" t="s">
        <v>725</v>
      </c>
      <c r="D122" s="200">
        <v>310232.01</v>
      </c>
      <c r="E122" s="182">
        <v>118</v>
      </c>
    </row>
    <row r="123" spans="1:5" ht="12.75" customHeight="1">
      <c r="A123" s="197" t="s">
        <v>92</v>
      </c>
      <c r="B123" s="198" t="s">
        <v>5</v>
      </c>
      <c r="C123" s="198" t="s">
        <v>725</v>
      </c>
      <c r="D123" s="200">
        <v>305911.23</v>
      </c>
      <c r="E123" s="182">
        <v>119</v>
      </c>
    </row>
    <row r="124" spans="1:5" ht="12.75" customHeight="1">
      <c r="A124" s="197" t="s">
        <v>93</v>
      </c>
      <c r="B124" s="198" t="s">
        <v>66</v>
      </c>
      <c r="C124" s="198" t="s">
        <v>725</v>
      </c>
      <c r="D124" s="200">
        <v>450789.7</v>
      </c>
      <c r="E124" s="182">
        <v>120</v>
      </c>
    </row>
    <row r="125" spans="1:5" ht="12.75" customHeight="1">
      <c r="A125" s="197" t="s">
        <v>94</v>
      </c>
      <c r="B125" s="198" t="s">
        <v>69</v>
      </c>
      <c r="C125" s="198" t="s">
        <v>725</v>
      </c>
      <c r="D125" s="200">
        <v>466876.23</v>
      </c>
      <c r="E125" s="182">
        <v>121</v>
      </c>
    </row>
    <row r="126" spans="1:5" ht="25.5">
      <c r="A126" s="197" t="s">
        <v>95</v>
      </c>
      <c r="B126" s="201" t="s">
        <v>71</v>
      </c>
      <c r="C126" s="198" t="s">
        <v>725</v>
      </c>
      <c r="D126" s="200">
        <v>128238.4</v>
      </c>
      <c r="E126" s="182">
        <v>122</v>
      </c>
    </row>
    <row r="127" spans="1:5" ht="26.25" customHeight="1" thickBot="1">
      <c r="A127" s="256" t="s">
        <v>96</v>
      </c>
      <c r="B127" s="257" t="s">
        <v>73</v>
      </c>
      <c r="C127" s="210" t="s">
        <v>725</v>
      </c>
      <c r="D127" s="211">
        <v>0</v>
      </c>
      <c r="E127" s="182">
        <v>123</v>
      </c>
    </row>
    <row r="128" spans="1:5" s="229" customFormat="1" ht="37.5" customHeight="1">
      <c r="A128" s="254" t="s">
        <v>97</v>
      </c>
      <c r="B128" s="255" t="s">
        <v>720</v>
      </c>
      <c r="C128" s="546" t="s">
        <v>98</v>
      </c>
      <c r="D128" s="547"/>
      <c r="E128" s="228">
        <v>124</v>
      </c>
    </row>
    <row r="129" spans="1:5" s="229" customFormat="1" ht="13.5" customHeight="1">
      <c r="A129" s="197" t="s">
        <v>99</v>
      </c>
      <c r="B129" s="199" t="s">
        <v>482</v>
      </c>
      <c r="C129" s="198" t="s">
        <v>536</v>
      </c>
      <c r="D129" s="250" t="s">
        <v>490</v>
      </c>
      <c r="E129" s="228">
        <v>125</v>
      </c>
    </row>
    <row r="130" spans="1:5" ht="12.75">
      <c r="A130" s="197" t="s">
        <v>100</v>
      </c>
      <c r="B130" s="198" t="s">
        <v>57</v>
      </c>
      <c r="C130" s="198" t="s">
        <v>58</v>
      </c>
      <c r="D130" s="200">
        <v>217265</v>
      </c>
      <c r="E130" s="182">
        <v>126</v>
      </c>
    </row>
    <row r="131" spans="1:5" ht="12.75">
      <c r="A131" s="197" t="s">
        <v>101</v>
      </c>
      <c r="B131" s="198" t="s">
        <v>418</v>
      </c>
      <c r="C131" s="198" t="s">
        <v>725</v>
      </c>
      <c r="D131" s="200">
        <v>195195.58</v>
      </c>
      <c r="E131" s="182">
        <v>127</v>
      </c>
    </row>
    <row r="132" spans="1:5" ht="12.75" customHeight="1">
      <c r="A132" s="197" t="s">
        <v>102</v>
      </c>
      <c r="B132" s="198" t="s">
        <v>61</v>
      </c>
      <c r="C132" s="198" t="s">
        <v>725</v>
      </c>
      <c r="D132" s="200">
        <v>776008.1</v>
      </c>
      <c r="E132" s="182">
        <v>128</v>
      </c>
    </row>
    <row r="133" spans="1:5" ht="12.75" customHeight="1">
      <c r="A133" s="197" t="s">
        <v>103</v>
      </c>
      <c r="B133" s="198" t="s">
        <v>63</v>
      </c>
      <c r="C133" s="198" t="s">
        <v>725</v>
      </c>
      <c r="D133" s="200">
        <v>505824.36</v>
      </c>
      <c r="E133" s="182">
        <v>129</v>
      </c>
    </row>
    <row r="134" spans="1:5" ht="12.75" customHeight="1">
      <c r="A134" s="197" t="s">
        <v>104</v>
      </c>
      <c r="B134" s="198" t="s">
        <v>5</v>
      </c>
      <c r="C134" s="198" t="s">
        <v>725</v>
      </c>
      <c r="D134" s="200">
        <v>465379.32</v>
      </c>
      <c r="E134" s="182">
        <v>130</v>
      </c>
    </row>
    <row r="135" spans="1:5" ht="12.75" customHeight="1">
      <c r="A135" s="197" t="s">
        <v>105</v>
      </c>
      <c r="B135" s="198" t="s">
        <v>66</v>
      </c>
      <c r="C135" s="198" t="s">
        <v>725</v>
      </c>
      <c r="D135" s="200">
        <v>856022.42</v>
      </c>
      <c r="E135" s="182">
        <v>131</v>
      </c>
    </row>
    <row r="136" spans="1:5" ht="12.75" customHeight="1">
      <c r="A136" s="197" t="s">
        <v>106</v>
      </c>
      <c r="B136" s="198" t="s">
        <v>69</v>
      </c>
      <c r="C136" s="198" t="s">
        <v>725</v>
      </c>
      <c r="D136" s="200">
        <v>724517.27</v>
      </c>
      <c r="E136" s="182">
        <v>132</v>
      </c>
    </row>
    <row r="137" spans="1:5" ht="25.5">
      <c r="A137" s="197" t="s">
        <v>107</v>
      </c>
      <c r="B137" s="201" t="s">
        <v>71</v>
      </c>
      <c r="C137" s="198" t="s">
        <v>725</v>
      </c>
      <c r="D137" s="200">
        <v>739848.99</v>
      </c>
      <c r="E137" s="182">
        <v>133</v>
      </c>
    </row>
    <row r="138" spans="1:5" ht="26.25" customHeight="1" thickBot="1">
      <c r="A138" s="256" t="s">
        <v>108</v>
      </c>
      <c r="B138" s="257" t="s">
        <v>73</v>
      </c>
      <c r="C138" s="210" t="s">
        <v>725</v>
      </c>
      <c r="D138" s="211">
        <v>0</v>
      </c>
      <c r="E138" s="182">
        <v>134</v>
      </c>
    </row>
    <row r="139" spans="1:5" ht="12.75" customHeight="1">
      <c r="A139" s="258">
        <v>48</v>
      </c>
      <c r="B139" s="259" t="s">
        <v>41</v>
      </c>
      <c r="C139" s="259" t="s">
        <v>830</v>
      </c>
      <c r="D139" s="260">
        <v>20</v>
      </c>
      <c r="E139" s="182">
        <v>135</v>
      </c>
    </row>
    <row r="140" spans="1:5" ht="12.75" customHeight="1">
      <c r="A140" s="261">
        <v>49</v>
      </c>
      <c r="B140" s="232" t="s">
        <v>42</v>
      </c>
      <c r="C140" s="232" t="s">
        <v>830</v>
      </c>
      <c r="D140" s="233">
        <v>20</v>
      </c>
      <c r="E140" s="182">
        <v>136</v>
      </c>
    </row>
    <row r="141" spans="1:5" ht="12.75" customHeight="1">
      <c r="A141" s="261">
        <v>50</v>
      </c>
      <c r="B141" s="232" t="s">
        <v>43</v>
      </c>
      <c r="C141" s="232" t="s">
        <v>830</v>
      </c>
      <c r="D141" s="233">
        <v>0</v>
      </c>
      <c r="E141" s="182">
        <v>137</v>
      </c>
    </row>
    <row r="142" spans="1:5" ht="15" customHeight="1" thickBot="1">
      <c r="A142" s="262">
        <v>51</v>
      </c>
      <c r="B142" s="235" t="s">
        <v>44</v>
      </c>
      <c r="C142" s="235" t="s">
        <v>725</v>
      </c>
      <c r="D142" s="236">
        <v>80501.82</v>
      </c>
      <c r="E142" s="182">
        <v>138</v>
      </c>
    </row>
    <row r="143" spans="1:5" s="229" customFormat="1" ht="12.75" customHeight="1">
      <c r="A143" s="263" t="s">
        <v>109</v>
      </c>
      <c r="B143" s="264"/>
      <c r="C143" s="264"/>
      <c r="D143" s="265"/>
      <c r="E143" s="228">
        <v>139</v>
      </c>
    </row>
    <row r="144" spans="1:5" ht="15" customHeight="1">
      <c r="A144" s="266">
        <v>52</v>
      </c>
      <c r="B144" s="267" t="s">
        <v>110</v>
      </c>
      <c r="C144" s="268" t="s">
        <v>830</v>
      </c>
      <c r="D144" s="269">
        <v>0</v>
      </c>
      <c r="E144" s="182">
        <v>140</v>
      </c>
    </row>
    <row r="145" spans="1:5" ht="15">
      <c r="A145" s="266">
        <v>53</v>
      </c>
      <c r="B145" s="267" t="s">
        <v>111</v>
      </c>
      <c r="C145" s="268" t="s">
        <v>830</v>
      </c>
      <c r="D145" s="269">
        <v>0</v>
      </c>
      <c r="E145" s="182">
        <v>141</v>
      </c>
    </row>
    <row r="146" spans="1:5" ht="27" customHeight="1" thickBot="1">
      <c r="A146" s="270">
        <v>54</v>
      </c>
      <c r="B146" s="271" t="s">
        <v>112</v>
      </c>
      <c r="C146" s="272" t="s">
        <v>725</v>
      </c>
      <c r="D146" s="273">
        <v>0</v>
      </c>
      <c r="E146" s="182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tabSelected="1" view="pageBreakPreview" zoomScaleSheetLayoutView="100" zoomScalePageLayoutView="0" workbookViewId="0" topLeftCell="A1">
      <selection activeCell="E1" sqref="E1:AS16384"/>
    </sheetView>
  </sheetViews>
  <sheetFormatPr defaultColWidth="9.140625" defaultRowHeight="12.75"/>
  <cols>
    <col min="1" max="1" width="6.421875" style="333" customWidth="1"/>
    <col min="2" max="2" width="60.140625" style="333" customWidth="1"/>
    <col min="3" max="3" width="19.7109375" style="333" customWidth="1"/>
    <col min="4" max="4" width="14.57421875" style="333" customWidth="1"/>
    <col min="5" max="16384" width="9.140625" style="333" customWidth="1"/>
  </cols>
  <sheetData>
    <row r="1" ht="15.75">
      <c r="A1" s="332" t="s">
        <v>371</v>
      </c>
    </row>
    <row r="2" ht="16.5" thickBot="1">
      <c r="A2" s="332" t="s">
        <v>372</v>
      </c>
    </row>
    <row r="3" spans="1:4" ht="20.25" customHeight="1" thickBot="1">
      <c r="A3" s="571" t="s">
        <v>644</v>
      </c>
      <c r="B3" s="572"/>
      <c r="C3" s="572"/>
      <c r="D3" s="573"/>
    </row>
    <row r="4" spans="1:4" ht="36.75" customHeight="1">
      <c r="A4" s="334" t="s">
        <v>444</v>
      </c>
      <c r="B4" s="335" t="s">
        <v>532</v>
      </c>
      <c r="C4" s="335" t="s">
        <v>671</v>
      </c>
      <c r="D4" s="336" t="s">
        <v>534</v>
      </c>
    </row>
    <row r="5" spans="1:4" ht="15.75">
      <c r="A5" s="337" t="s">
        <v>862</v>
      </c>
      <c r="B5" s="338" t="s">
        <v>535</v>
      </c>
      <c r="C5" s="339" t="s">
        <v>536</v>
      </c>
      <c r="D5" s="340">
        <v>43190</v>
      </c>
    </row>
    <row r="6" spans="1:4" ht="15.75">
      <c r="A6" s="337" t="s">
        <v>863</v>
      </c>
      <c r="B6" s="338" t="s">
        <v>374</v>
      </c>
      <c r="C6" s="339" t="s">
        <v>536</v>
      </c>
      <c r="D6" s="340">
        <v>42736</v>
      </c>
    </row>
    <row r="7" spans="1:4" ht="16.5" thickBot="1">
      <c r="A7" s="341" t="s">
        <v>136</v>
      </c>
      <c r="B7" s="342" t="s">
        <v>376</v>
      </c>
      <c r="C7" s="343" t="s">
        <v>536</v>
      </c>
      <c r="D7" s="344">
        <v>43100</v>
      </c>
    </row>
    <row r="8" spans="1:4" ht="27.75" customHeight="1">
      <c r="A8" s="345" t="s">
        <v>415</v>
      </c>
      <c r="B8" s="346"/>
      <c r="C8" s="346"/>
      <c r="D8" s="347"/>
    </row>
    <row r="9" spans="1:4" ht="13.5">
      <c r="A9" s="348" t="s">
        <v>137</v>
      </c>
      <c r="B9" s="349" t="s">
        <v>416</v>
      </c>
      <c r="C9" s="350" t="s">
        <v>725</v>
      </c>
      <c r="D9" s="351">
        <v>5623.85</v>
      </c>
    </row>
    <row r="10" spans="1:4" ht="13.5">
      <c r="A10" s="348" t="s">
        <v>544</v>
      </c>
      <c r="B10" s="349" t="s">
        <v>417</v>
      </c>
      <c r="C10" s="350" t="s">
        <v>725</v>
      </c>
      <c r="D10" s="351">
        <v>-750246.12</v>
      </c>
    </row>
    <row r="11" spans="1:4" ht="13.5">
      <c r="A11" s="348" t="s">
        <v>545</v>
      </c>
      <c r="B11" s="349" t="s">
        <v>418</v>
      </c>
      <c r="C11" s="350" t="s">
        <v>725</v>
      </c>
      <c r="D11" s="351">
        <v>456094.82</v>
      </c>
    </row>
    <row r="12" spans="1:4" ht="25.5">
      <c r="A12" s="348" t="s">
        <v>547</v>
      </c>
      <c r="B12" s="352" t="s">
        <v>419</v>
      </c>
      <c r="C12" s="349" t="s">
        <v>725</v>
      </c>
      <c r="D12" s="351">
        <v>655770</v>
      </c>
    </row>
    <row r="13" spans="1:4" ht="13.5">
      <c r="A13" s="348" t="s">
        <v>549</v>
      </c>
      <c r="B13" s="349" t="s">
        <v>420</v>
      </c>
      <c r="C13" s="350" t="s">
        <v>725</v>
      </c>
      <c r="D13" s="351">
        <v>497335.97</v>
      </c>
    </row>
    <row r="14" spans="1:4" ht="13.5">
      <c r="A14" s="348" t="s">
        <v>551</v>
      </c>
      <c r="B14" s="349" t="s">
        <v>421</v>
      </c>
      <c r="C14" s="350" t="s">
        <v>725</v>
      </c>
      <c r="D14" s="351">
        <v>94430.88</v>
      </c>
    </row>
    <row r="15" spans="1:4" ht="12.75">
      <c r="A15" s="348" t="s">
        <v>553</v>
      </c>
      <c r="B15" s="349" t="s">
        <v>422</v>
      </c>
      <c r="C15" s="349" t="s">
        <v>725</v>
      </c>
      <c r="D15" s="351">
        <v>64003.15</v>
      </c>
    </row>
    <row r="16" spans="1:4" ht="12.75">
      <c r="A16" s="348" t="s">
        <v>467</v>
      </c>
      <c r="B16" s="349" t="s">
        <v>468</v>
      </c>
      <c r="C16" s="349" t="s">
        <v>725</v>
      </c>
      <c r="D16" s="351">
        <v>28939.04</v>
      </c>
    </row>
    <row r="17" spans="1:4" ht="12.75">
      <c r="A17" s="348" t="s">
        <v>469</v>
      </c>
      <c r="B17" s="349" t="s">
        <v>470</v>
      </c>
      <c r="C17" s="349" t="s">
        <v>725</v>
      </c>
      <c r="D17" s="351">
        <v>113407.22</v>
      </c>
    </row>
    <row r="18" spans="1:4" ht="12.75">
      <c r="A18" s="348" t="s">
        <v>689</v>
      </c>
      <c r="B18" s="349" t="s">
        <v>423</v>
      </c>
      <c r="C18" s="349" t="s">
        <v>725</v>
      </c>
      <c r="D18" s="351">
        <v>573482.23</v>
      </c>
    </row>
    <row r="19" spans="1:4" ht="12.75">
      <c r="A19" s="348" t="s">
        <v>557</v>
      </c>
      <c r="B19" s="349" t="s">
        <v>424</v>
      </c>
      <c r="C19" s="349" t="s">
        <v>725</v>
      </c>
      <c r="D19" s="351">
        <v>573482.23</v>
      </c>
    </row>
    <row r="20" spans="1:4" ht="12.75">
      <c r="A20" s="348" t="s">
        <v>559</v>
      </c>
      <c r="B20" s="349" t="s">
        <v>425</v>
      </c>
      <c r="C20" s="349" t="s">
        <v>725</v>
      </c>
      <c r="D20" s="351">
        <v>0</v>
      </c>
    </row>
    <row r="21" spans="1:4" ht="12.75">
      <c r="A21" s="348" t="s">
        <v>561</v>
      </c>
      <c r="B21" s="349" t="s">
        <v>426</v>
      </c>
      <c r="C21" s="349" t="s">
        <v>725</v>
      </c>
      <c r="D21" s="351">
        <v>0</v>
      </c>
    </row>
    <row r="22" spans="1:4" ht="13.5">
      <c r="A22" s="348" t="s">
        <v>563</v>
      </c>
      <c r="B22" s="349" t="s">
        <v>0</v>
      </c>
      <c r="C22" s="350" t="s">
        <v>725</v>
      </c>
      <c r="D22" s="351">
        <v>0</v>
      </c>
    </row>
    <row r="23" spans="1:4" ht="13.5">
      <c r="A23" s="348" t="s">
        <v>565</v>
      </c>
      <c r="B23" s="349" t="s">
        <v>1</v>
      </c>
      <c r="C23" s="350" t="s">
        <v>725</v>
      </c>
      <c r="D23" s="351">
        <v>0</v>
      </c>
    </row>
    <row r="24" spans="1:4" ht="25.5">
      <c r="A24" s="348" t="s">
        <v>471</v>
      </c>
      <c r="B24" s="352" t="s">
        <v>472</v>
      </c>
      <c r="C24" s="349" t="s">
        <v>725</v>
      </c>
      <c r="D24" s="351">
        <v>24146.87</v>
      </c>
    </row>
    <row r="25" spans="1:4" ht="25.5">
      <c r="A25" s="348" t="s">
        <v>473</v>
      </c>
      <c r="B25" s="352" t="s">
        <v>474</v>
      </c>
      <c r="C25" s="349" t="s">
        <v>725</v>
      </c>
      <c r="D25" s="351">
        <v>85767.13</v>
      </c>
    </row>
    <row r="26" spans="1:4" ht="13.5">
      <c r="A26" s="348" t="s">
        <v>567</v>
      </c>
      <c r="B26" s="349" t="s">
        <v>2</v>
      </c>
      <c r="C26" s="350" t="s">
        <v>725</v>
      </c>
      <c r="D26" s="351">
        <v>579106.08</v>
      </c>
    </row>
    <row r="27" spans="1:4" ht="12.75">
      <c r="A27" s="348" t="s">
        <v>570</v>
      </c>
      <c r="B27" s="349" t="s">
        <v>3</v>
      </c>
      <c r="C27" s="349" t="s">
        <v>725</v>
      </c>
      <c r="D27" s="351">
        <v>607.83</v>
      </c>
    </row>
    <row r="28" spans="1:4" ht="12.75">
      <c r="A28" s="348" t="s">
        <v>572</v>
      </c>
      <c r="B28" s="349" t="s">
        <v>4</v>
      </c>
      <c r="C28" s="349" t="s">
        <v>725</v>
      </c>
      <c r="D28" s="351">
        <v>-762956.178</v>
      </c>
    </row>
    <row r="29" spans="1:4" ht="13.5" thickBot="1">
      <c r="A29" s="353" t="s">
        <v>574</v>
      </c>
      <c r="B29" s="354" t="s">
        <v>5</v>
      </c>
      <c r="C29" s="354" t="s">
        <v>725</v>
      </c>
      <c r="D29" s="355">
        <v>565798.83</v>
      </c>
    </row>
    <row r="30" spans="1:4" ht="34.5" customHeight="1">
      <c r="A30" s="581" t="s">
        <v>6</v>
      </c>
      <c r="B30" s="582"/>
      <c r="C30" s="582"/>
      <c r="D30" s="583"/>
    </row>
    <row r="31" spans="1:4" ht="28.5" customHeight="1">
      <c r="A31" s="356" t="s">
        <v>7</v>
      </c>
      <c r="B31" s="584" t="s">
        <v>8</v>
      </c>
      <c r="C31" s="585"/>
      <c r="D31" s="586"/>
    </row>
    <row r="32" spans="1:4" ht="12.75" customHeight="1">
      <c r="A32" s="357" t="s">
        <v>9</v>
      </c>
      <c r="B32" s="358" t="s">
        <v>10</v>
      </c>
      <c r="C32" s="349" t="s">
        <v>725</v>
      </c>
      <c r="D32" s="351">
        <v>39346.2</v>
      </c>
    </row>
    <row r="33" spans="1:4" ht="29.25" customHeight="1">
      <c r="A33" s="357" t="s">
        <v>11</v>
      </c>
      <c r="B33" s="584" t="s">
        <v>12</v>
      </c>
      <c r="C33" s="585"/>
      <c r="D33" s="586"/>
    </row>
    <row r="34" spans="1:4" ht="12.75">
      <c r="A34" s="357" t="s">
        <v>13</v>
      </c>
      <c r="B34" s="358" t="s">
        <v>10</v>
      </c>
      <c r="C34" s="349" t="s">
        <v>725</v>
      </c>
      <c r="D34" s="351">
        <v>209846.4</v>
      </c>
    </row>
    <row r="35" spans="1:4" ht="17.25" customHeight="1">
      <c r="A35" s="357" t="s">
        <v>14</v>
      </c>
      <c r="B35" s="584" t="s">
        <v>15</v>
      </c>
      <c r="C35" s="585"/>
      <c r="D35" s="586"/>
    </row>
    <row r="36" spans="1:4" ht="12.75">
      <c r="A36" s="357" t="s">
        <v>16</v>
      </c>
      <c r="B36" s="358" t="s">
        <v>10</v>
      </c>
      <c r="C36" s="349" t="s">
        <v>725</v>
      </c>
      <c r="D36" s="351">
        <v>248143.36800000002</v>
      </c>
    </row>
    <row r="37" spans="1:4" ht="16.5" customHeight="1">
      <c r="A37" s="357" t="s">
        <v>17</v>
      </c>
      <c r="B37" s="584" t="s">
        <v>18</v>
      </c>
      <c r="C37" s="585"/>
      <c r="D37" s="586"/>
    </row>
    <row r="38" spans="1:4" ht="12.75">
      <c r="A38" s="357" t="s">
        <v>19</v>
      </c>
      <c r="B38" s="358" t="s">
        <v>10</v>
      </c>
      <c r="C38" s="349" t="s">
        <v>725</v>
      </c>
      <c r="D38" s="351">
        <v>64003.15</v>
      </c>
    </row>
    <row r="39" spans="1:4" ht="16.5" customHeight="1">
      <c r="A39" s="357" t="s">
        <v>20</v>
      </c>
      <c r="B39" s="584" t="s">
        <v>21</v>
      </c>
      <c r="C39" s="585"/>
      <c r="D39" s="586"/>
    </row>
    <row r="40" spans="1:4" ht="13.5" thickBot="1">
      <c r="A40" s="359" t="s">
        <v>22</v>
      </c>
      <c r="B40" s="360" t="s">
        <v>10</v>
      </c>
      <c r="C40" s="361" t="s">
        <v>725</v>
      </c>
      <c r="D40" s="362">
        <v>107140.94</v>
      </c>
    </row>
    <row r="41" spans="1:4" ht="13.5" thickBot="1">
      <c r="A41" s="593" t="s">
        <v>23</v>
      </c>
      <c r="B41" s="594"/>
      <c r="C41" s="594"/>
      <c r="D41" s="595"/>
    </row>
    <row r="42" spans="1:4" ht="12.75">
      <c r="A42" s="363">
        <v>1</v>
      </c>
      <c r="B42" s="364" t="s">
        <v>24</v>
      </c>
      <c r="C42" s="365" t="s">
        <v>25</v>
      </c>
      <c r="D42" s="366"/>
    </row>
    <row r="43" spans="1:4" ht="12.75">
      <c r="A43" s="367"/>
      <c r="B43" s="368" t="s">
        <v>26</v>
      </c>
      <c r="C43" s="369" t="s">
        <v>27</v>
      </c>
      <c r="D43" s="370" t="s">
        <v>322</v>
      </c>
    </row>
    <row r="44" spans="1:4" ht="12.75">
      <c r="A44" s="367"/>
      <c r="B44" s="368" t="s">
        <v>28</v>
      </c>
      <c r="C44" s="369" t="s">
        <v>27</v>
      </c>
      <c r="D44" s="370" t="s">
        <v>29</v>
      </c>
    </row>
    <row r="45" spans="1:4" ht="13.5" thickBot="1">
      <c r="A45" s="371"/>
      <c r="B45" s="372" t="s">
        <v>30</v>
      </c>
      <c r="C45" s="373" t="s">
        <v>725</v>
      </c>
      <c r="D45" s="374">
        <v>1.86</v>
      </c>
    </row>
    <row r="46" spans="1:4" ht="12.75">
      <c r="A46" s="363">
        <v>2</v>
      </c>
      <c r="B46" s="364" t="s">
        <v>24</v>
      </c>
      <c r="C46" s="365" t="s">
        <v>31</v>
      </c>
      <c r="D46" s="366"/>
    </row>
    <row r="47" spans="1:4" ht="12.75">
      <c r="A47" s="367"/>
      <c r="B47" s="368" t="s">
        <v>26</v>
      </c>
      <c r="C47" s="369" t="s">
        <v>27</v>
      </c>
      <c r="D47" s="370" t="s">
        <v>288</v>
      </c>
    </row>
    <row r="48" spans="1:4" ht="12.75">
      <c r="A48" s="367"/>
      <c r="B48" s="368" t="s">
        <v>28</v>
      </c>
      <c r="C48" s="369" t="s">
        <v>27</v>
      </c>
      <c r="D48" s="370" t="s">
        <v>29</v>
      </c>
    </row>
    <row r="49" spans="1:4" ht="13.5" thickBot="1">
      <c r="A49" s="371"/>
      <c r="B49" s="372" t="s">
        <v>30</v>
      </c>
      <c r="C49" s="373" t="s">
        <v>725</v>
      </c>
      <c r="D49" s="374">
        <v>2</v>
      </c>
    </row>
    <row r="50" spans="1:4" ht="12.75">
      <c r="A50" s="363">
        <v>3</v>
      </c>
      <c r="B50" s="364" t="s">
        <v>24</v>
      </c>
      <c r="C50" s="365" t="s">
        <v>33</v>
      </c>
      <c r="D50" s="366"/>
    </row>
    <row r="51" spans="1:4" ht="12.75">
      <c r="A51" s="367"/>
      <c r="B51" s="368" t="s">
        <v>26</v>
      </c>
      <c r="C51" s="369" t="s">
        <v>27</v>
      </c>
      <c r="D51" s="370" t="s">
        <v>32</v>
      </c>
    </row>
    <row r="52" spans="1:4" ht="12.75">
      <c r="A52" s="367"/>
      <c r="B52" s="368" t="s">
        <v>28</v>
      </c>
      <c r="C52" s="369" t="s">
        <v>27</v>
      </c>
      <c r="D52" s="370" t="s">
        <v>29</v>
      </c>
    </row>
    <row r="53" spans="1:4" ht="13.5" thickBot="1">
      <c r="A53" s="371"/>
      <c r="B53" s="372" t="s">
        <v>30</v>
      </c>
      <c r="C53" s="373" t="s">
        <v>725</v>
      </c>
      <c r="D53" s="374">
        <v>4</v>
      </c>
    </row>
    <row r="54" spans="1:4" ht="12.75">
      <c r="A54" s="363">
        <v>4</v>
      </c>
      <c r="B54" s="364" t="s">
        <v>24</v>
      </c>
      <c r="C54" s="365" t="s">
        <v>34</v>
      </c>
      <c r="D54" s="366"/>
    </row>
    <row r="55" spans="1:4" ht="12.75">
      <c r="A55" s="367"/>
      <c r="B55" s="368" t="s">
        <v>26</v>
      </c>
      <c r="C55" s="369" t="s">
        <v>27</v>
      </c>
      <c r="D55" s="370" t="s">
        <v>328</v>
      </c>
    </row>
    <row r="56" spans="1:4" ht="12.75">
      <c r="A56" s="367"/>
      <c r="B56" s="368" t="s">
        <v>28</v>
      </c>
      <c r="C56" s="369" t="s">
        <v>27</v>
      </c>
      <c r="D56" s="370" t="s">
        <v>29</v>
      </c>
    </row>
    <row r="57" spans="1:4" ht="13.5" thickBot="1">
      <c r="A57" s="371"/>
      <c r="B57" s="372" t="s">
        <v>30</v>
      </c>
      <c r="C57" s="373" t="s">
        <v>725</v>
      </c>
      <c r="D57" s="374">
        <v>1.5</v>
      </c>
    </row>
    <row r="58" spans="1:4" ht="26.25" customHeight="1">
      <c r="A58" s="363">
        <v>5</v>
      </c>
      <c r="B58" s="364" t="s">
        <v>24</v>
      </c>
      <c r="C58" s="589" t="s">
        <v>35</v>
      </c>
      <c r="D58" s="590"/>
    </row>
    <row r="59" spans="1:4" ht="12.75">
      <c r="A59" s="367"/>
      <c r="B59" s="368" t="s">
        <v>26</v>
      </c>
      <c r="C59" s="369" t="s">
        <v>27</v>
      </c>
      <c r="D59" s="370" t="s">
        <v>36</v>
      </c>
    </row>
    <row r="60" spans="1:4" ht="12.75">
      <c r="A60" s="367"/>
      <c r="B60" s="368" t="s">
        <v>28</v>
      </c>
      <c r="C60" s="369" t="s">
        <v>27</v>
      </c>
      <c r="D60" s="370" t="s">
        <v>29</v>
      </c>
    </row>
    <row r="61" spans="1:4" ht="13.5" thickBot="1">
      <c r="A61" s="371"/>
      <c r="B61" s="372" t="s">
        <v>30</v>
      </c>
      <c r="C61" s="373" t="s">
        <v>725</v>
      </c>
      <c r="D61" s="374">
        <v>1.5</v>
      </c>
    </row>
    <row r="62" spans="1:4" ht="64.5" customHeight="1">
      <c r="A62" s="363">
        <v>6</v>
      </c>
      <c r="B62" s="364" t="s">
        <v>24</v>
      </c>
      <c r="C62" s="589" t="s">
        <v>12</v>
      </c>
      <c r="D62" s="590"/>
    </row>
    <row r="63" spans="1:4" ht="12.75">
      <c r="A63" s="367"/>
      <c r="B63" s="368" t="s">
        <v>26</v>
      </c>
      <c r="C63" s="369" t="s">
        <v>27</v>
      </c>
      <c r="D63" s="370" t="s">
        <v>38</v>
      </c>
    </row>
    <row r="64" spans="1:4" ht="12.75">
      <c r="A64" s="367"/>
      <c r="B64" s="368" t="s">
        <v>28</v>
      </c>
      <c r="C64" s="369" t="s">
        <v>27</v>
      </c>
      <c r="D64" s="370" t="s">
        <v>29</v>
      </c>
    </row>
    <row r="65" spans="1:4" ht="13.5" thickBot="1">
      <c r="A65" s="371"/>
      <c r="B65" s="372" t="s">
        <v>30</v>
      </c>
      <c r="C65" s="373" t="s">
        <v>725</v>
      </c>
      <c r="D65" s="374">
        <v>8</v>
      </c>
    </row>
    <row r="66" spans="1:4" ht="54.75" customHeight="1">
      <c r="A66" s="363">
        <v>7</v>
      </c>
      <c r="B66" s="364" t="s">
        <v>24</v>
      </c>
      <c r="C66" s="589" t="s">
        <v>18</v>
      </c>
      <c r="D66" s="590"/>
    </row>
    <row r="67" spans="1:4" ht="12.75">
      <c r="A67" s="367"/>
      <c r="B67" s="368" t="s">
        <v>26</v>
      </c>
      <c r="C67" s="369" t="s">
        <v>27</v>
      </c>
      <c r="D67" s="370" t="s">
        <v>322</v>
      </c>
    </row>
    <row r="68" spans="1:4" ht="12.75">
      <c r="A68" s="367"/>
      <c r="B68" s="368" t="s">
        <v>28</v>
      </c>
      <c r="C68" s="369" t="s">
        <v>27</v>
      </c>
      <c r="D68" s="370" t="s">
        <v>29</v>
      </c>
    </row>
    <row r="69" spans="1:4" ht="13.5" thickBot="1">
      <c r="A69" s="371"/>
      <c r="B69" s="372" t="s">
        <v>30</v>
      </c>
      <c r="C69" s="373" t="s">
        <v>725</v>
      </c>
      <c r="D69" s="374">
        <v>2.44</v>
      </c>
    </row>
    <row r="70" spans="1:4" ht="27" customHeight="1">
      <c r="A70" s="363">
        <v>8</v>
      </c>
      <c r="B70" s="364" t="s">
        <v>24</v>
      </c>
      <c r="C70" s="589" t="s">
        <v>39</v>
      </c>
      <c r="D70" s="590"/>
    </row>
    <row r="71" spans="1:4" ht="12.75">
      <c r="A71" s="367"/>
      <c r="B71" s="368" t="s">
        <v>26</v>
      </c>
      <c r="C71" s="598" t="s">
        <v>248</v>
      </c>
      <c r="D71" s="599"/>
    </row>
    <row r="72" spans="1:4" ht="12.75">
      <c r="A72" s="367"/>
      <c r="B72" s="368" t="s">
        <v>28</v>
      </c>
      <c r="C72" s="596" t="s">
        <v>475</v>
      </c>
      <c r="D72" s="597"/>
    </row>
    <row r="73" spans="1:4" ht="13.5" thickBot="1">
      <c r="A73" s="371"/>
      <c r="B73" s="372" t="s">
        <v>30</v>
      </c>
      <c r="C73" s="373" t="s">
        <v>725</v>
      </c>
      <c r="D73" s="374">
        <v>107140.94</v>
      </c>
    </row>
    <row r="74" spans="1:4" ht="29.25" customHeight="1">
      <c r="A74" s="363">
        <v>9</v>
      </c>
      <c r="B74" s="364" t="s">
        <v>24</v>
      </c>
      <c r="C74" s="589" t="s">
        <v>795</v>
      </c>
      <c r="D74" s="590"/>
    </row>
    <row r="75" spans="1:4" ht="12.75">
      <c r="A75" s="367"/>
      <c r="B75" s="368" t="s">
        <v>26</v>
      </c>
      <c r="C75" s="369" t="s">
        <v>27</v>
      </c>
      <c r="D75" s="370" t="s">
        <v>328</v>
      </c>
    </row>
    <row r="76" spans="1:4" ht="12.75">
      <c r="A76" s="367"/>
      <c r="B76" s="368" t="s">
        <v>28</v>
      </c>
      <c r="C76" s="369" t="s">
        <v>27</v>
      </c>
      <c r="D76" s="370" t="s">
        <v>29</v>
      </c>
    </row>
    <row r="77" spans="1:4" ht="13.5" thickBot="1">
      <c r="A77" s="371"/>
      <c r="B77" s="372" t="s">
        <v>30</v>
      </c>
      <c r="C77" s="373" t="s">
        <v>725</v>
      </c>
      <c r="D77" s="374">
        <v>0</v>
      </c>
    </row>
    <row r="78" spans="1:4" ht="30" customHeight="1">
      <c r="A78" s="363">
        <v>10</v>
      </c>
      <c r="B78" s="364" t="s">
        <v>24</v>
      </c>
      <c r="C78" s="589" t="s">
        <v>476</v>
      </c>
      <c r="D78" s="590"/>
    </row>
    <row r="79" spans="1:4" ht="12.75">
      <c r="A79" s="367"/>
      <c r="B79" s="368" t="s">
        <v>26</v>
      </c>
      <c r="C79" s="587" t="s">
        <v>322</v>
      </c>
      <c r="D79" s="588"/>
    </row>
    <row r="80" spans="1:4" ht="12.75">
      <c r="A80" s="367"/>
      <c r="B80" s="368" t="s">
        <v>28</v>
      </c>
      <c r="C80" s="596" t="s">
        <v>477</v>
      </c>
      <c r="D80" s="597"/>
    </row>
    <row r="81" spans="1:4" ht="13.5" thickBot="1">
      <c r="A81" s="371"/>
      <c r="B81" s="372" t="s">
        <v>30</v>
      </c>
      <c r="C81" s="373" t="s">
        <v>725</v>
      </c>
      <c r="D81" s="374">
        <v>33302.59</v>
      </c>
    </row>
    <row r="82" spans="1:4" ht="25.5" customHeight="1">
      <c r="A82" s="363">
        <v>11</v>
      </c>
      <c r="B82" s="364" t="s">
        <v>24</v>
      </c>
      <c r="C82" s="589" t="s">
        <v>478</v>
      </c>
      <c r="D82" s="590"/>
    </row>
    <row r="83" spans="1:4" ht="12.75">
      <c r="A83" s="367"/>
      <c r="B83" s="368" t="s">
        <v>26</v>
      </c>
      <c r="C83" s="587" t="s">
        <v>322</v>
      </c>
      <c r="D83" s="588"/>
    </row>
    <row r="84" spans="1:4" ht="12.75">
      <c r="A84" s="367"/>
      <c r="B84" s="368" t="s">
        <v>28</v>
      </c>
      <c r="C84" s="596" t="s">
        <v>477</v>
      </c>
      <c r="D84" s="597"/>
    </row>
    <row r="85" spans="1:4" ht="13.5" thickBot="1">
      <c r="A85" s="371"/>
      <c r="B85" s="372" t="s">
        <v>30</v>
      </c>
      <c r="C85" s="373" t="s">
        <v>725</v>
      </c>
      <c r="D85" s="374">
        <v>153609.01</v>
      </c>
    </row>
    <row r="86" spans="1:4" ht="41.25" customHeight="1">
      <c r="A86" s="363">
        <v>12</v>
      </c>
      <c r="B86" s="364" t="s">
        <v>24</v>
      </c>
      <c r="C86" s="589" t="s">
        <v>797</v>
      </c>
      <c r="D86" s="590"/>
    </row>
    <row r="87" spans="1:4" ht="12.75">
      <c r="A87" s="367"/>
      <c r="B87" s="368" t="s">
        <v>26</v>
      </c>
      <c r="C87" s="369" t="s">
        <v>27</v>
      </c>
      <c r="D87" s="370" t="s">
        <v>322</v>
      </c>
    </row>
    <row r="88" spans="1:4" ht="12.75">
      <c r="A88" s="367"/>
      <c r="B88" s="368" t="s">
        <v>28</v>
      </c>
      <c r="C88" s="369" t="s">
        <v>27</v>
      </c>
      <c r="D88" s="370" t="s">
        <v>29</v>
      </c>
    </row>
    <row r="89" spans="1:4" ht="13.5" thickBot="1">
      <c r="A89" s="371"/>
      <c r="B89" s="372" t="s">
        <v>30</v>
      </c>
      <c r="C89" s="373" t="s">
        <v>725</v>
      </c>
      <c r="D89" s="374">
        <v>0.09999999999999787</v>
      </c>
    </row>
    <row r="90" spans="1:4" s="379" customFormat="1" ht="12.75">
      <c r="A90" s="375" t="s">
        <v>40</v>
      </c>
      <c r="B90" s="376"/>
      <c r="C90" s="377"/>
      <c r="D90" s="378"/>
    </row>
    <row r="91" spans="1:4" ht="12.75">
      <c r="A91" s="380">
        <v>27</v>
      </c>
      <c r="B91" s="381" t="s">
        <v>41</v>
      </c>
      <c r="C91" s="382" t="s">
        <v>830</v>
      </c>
      <c r="D91" s="383">
        <v>8</v>
      </c>
    </row>
    <row r="92" spans="1:4" ht="12.75">
      <c r="A92" s="380">
        <v>28</v>
      </c>
      <c r="B92" s="381" t="s">
        <v>42</v>
      </c>
      <c r="C92" s="382" t="s">
        <v>830</v>
      </c>
      <c r="D92" s="383">
        <v>8</v>
      </c>
    </row>
    <row r="93" spans="1:4" ht="12.75">
      <c r="A93" s="380">
        <v>29</v>
      </c>
      <c r="B93" s="381" t="s">
        <v>43</v>
      </c>
      <c r="C93" s="382" t="s">
        <v>830</v>
      </c>
      <c r="D93" s="383">
        <v>0</v>
      </c>
    </row>
    <row r="94" spans="1:4" ht="13.5" thickBot="1">
      <c r="A94" s="380">
        <v>30</v>
      </c>
      <c r="B94" s="384" t="s">
        <v>44</v>
      </c>
      <c r="C94" s="385" t="s">
        <v>725</v>
      </c>
      <c r="D94" s="386">
        <v>0</v>
      </c>
    </row>
    <row r="95" spans="1:4" s="379" customFormat="1" ht="17.25" customHeight="1">
      <c r="A95" s="574" t="s">
        <v>45</v>
      </c>
      <c r="B95" s="575"/>
      <c r="C95" s="575"/>
      <c r="D95" s="576"/>
    </row>
    <row r="96" spans="1:4" ht="25.5">
      <c r="A96" s="387">
        <v>31</v>
      </c>
      <c r="B96" s="388" t="s">
        <v>46</v>
      </c>
      <c r="C96" s="389" t="s">
        <v>725</v>
      </c>
      <c r="D96" s="390">
        <v>2437235.5</v>
      </c>
    </row>
    <row r="97" spans="1:4" ht="12.75">
      <c r="A97" s="387">
        <v>32</v>
      </c>
      <c r="B97" s="389" t="s">
        <v>47</v>
      </c>
      <c r="C97" s="389" t="s">
        <v>725</v>
      </c>
      <c r="D97" s="390">
        <v>15226.45</v>
      </c>
    </row>
    <row r="98" spans="1:4" ht="12.75">
      <c r="A98" s="387">
        <v>33</v>
      </c>
      <c r="B98" s="389" t="s">
        <v>48</v>
      </c>
      <c r="C98" s="389" t="s">
        <v>725</v>
      </c>
      <c r="D98" s="390">
        <v>2452461.95</v>
      </c>
    </row>
    <row r="99" spans="1:4" ht="12.75" customHeight="1">
      <c r="A99" s="387">
        <v>34</v>
      </c>
      <c r="B99" s="388" t="s">
        <v>49</v>
      </c>
      <c r="C99" s="389" t="s">
        <v>725</v>
      </c>
      <c r="D99" s="390">
        <v>2406727.58</v>
      </c>
    </row>
    <row r="100" spans="1:4" ht="12.75" customHeight="1">
      <c r="A100" s="387">
        <v>35</v>
      </c>
      <c r="B100" s="389" t="s">
        <v>50</v>
      </c>
      <c r="C100" s="389" t="s">
        <v>725</v>
      </c>
      <c r="D100" s="390">
        <v>140307.49</v>
      </c>
    </row>
    <row r="101" spans="1:4" ht="13.5" thickBot="1">
      <c r="A101" s="391">
        <v>36</v>
      </c>
      <c r="B101" s="392" t="s">
        <v>51</v>
      </c>
      <c r="C101" s="392" t="s">
        <v>725</v>
      </c>
      <c r="D101" s="393">
        <v>2547035.07</v>
      </c>
    </row>
    <row r="102" spans="1:4" s="379" customFormat="1" ht="29.25" customHeight="1">
      <c r="A102" s="394" t="s">
        <v>52</v>
      </c>
      <c r="B102" s="395"/>
      <c r="C102" s="396"/>
      <c r="D102" s="397"/>
    </row>
    <row r="103" spans="1:4" s="379" customFormat="1" ht="18.75">
      <c r="A103" s="398" t="s">
        <v>53</v>
      </c>
      <c r="B103" s="399" t="s">
        <v>720</v>
      </c>
      <c r="C103" s="577" t="s">
        <v>54</v>
      </c>
      <c r="D103" s="578"/>
    </row>
    <row r="104" spans="1:4" s="379" customFormat="1" ht="15" customHeight="1">
      <c r="A104" s="398" t="s">
        <v>55</v>
      </c>
      <c r="B104" s="399" t="s">
        <v>482</v>
      </c>
      <c r="C104" s="349" t="s">
        <v>536</v>
      </c>
      <c r="D104" s="400" t="s">
        <v>489</v>
      </c>
    </row>
    <row r="105" spans="1:4" ht="15" customHeight="1">
      <c r="A105" s="398" t="s">
        <v>56</v>
      </c>
      <c r="B105" s="401" t="s">
        <v>57</v>
      </c>
      <c r="C105" s="349" t="s">
        <v>58</v>
      </c>
      <c r="D105" s="351">
        <v>808.8</v>
      </c>
    </row>
    <row r="106" spans="1:4" ht="15" customHeight="1">
      <c r="A106" s="398" t="s">
        <v>59</v>
      </c>
      <c r="B106" s="401" t="s">
        <v>418</v>
      </c>
      <c r="C106" s="349" t="s">
        <v>725</v>
      </c>
      <c r="D106" s="351">
        <v>1198974.31</v>
      </c>
    </row>
    <row r="107" spans="1:4" ht="15" customHeight="1">
      <c r="A107" s="398" t="s">
        <v>60</v>
      </c>
      <c r="B107" s="401" t="s">
        <v>61</v>
      </c>
      <c r="C107" s="349" t="s">
        <v>725</v>
      </c>
      <c r="D107" s="351">
        <v>1365443.39</v>
      </c>
    </row>
    <row r="108" spans="1:4" ht="15" customHeight="1">
      <c r="A108" s="398" t="s">
        <v>62</v>
      </c>
      <c r="B108" s="401" t="s">
        <v>63</v>
      </c>
      <c r="C108" s="349" t="s">
        <v>725</v>
      </c>
      <c r="D108" s="351">
        <v>1309958.9</v>
      </c>
    </row>
    <row r="109" spans="1:4" ht="15" customHeight="1">
      <c r="A109" s="398" t="s">
        <v>64</v>
      </c>
      <c r="B109" s="401" t="s">
        <v>5</v>
      </c>
      <c r="C109" s="349" t="s">
        <v>725</v>
      </c>
      <c r="D109" s="351">
        <v>1254458.8</v>
      </c>
    </row>
    <row r="110" spans="1:4" ht="15" customHeight="1">
      <c r="A110" s="398" t="s">
        <v>65</v>
      </c>
      <c r="B110" s="401" t="s">
        <v>66</v>
      </c>
      <c r="C110" s="349" t="s">
        <v>725</v>
      </c>
      <c r="D110" s="351">
        <v>1415481.95</v>
      </c>
    </row>
    <row r="111" spans="1:4" ht="15" customHeight="1">
      <c r="A111" s="398" t="s">
        <v>68</v>
      </c>
      <c r="B111" s="401" t="s">
        <v>69</v>
      </c>
      <c r="C111" s="349" t="s">
        <v>725</v>
      </c>
      <c r="D111" s="351">
        <v>1559489.57</v>
      </c>
    </row>
    <row r="112" spans="1:4" ht="15" customHeight="1">
      <c r="A112" s="398" t="s">
        <v>70</v>
      </c>
      <c r="B112" s="402" t="s">
        <v>71</v>
      </c>
      <c r="C112" s="349" t="s">
        <v>725</v>
      </c>
      <c r="D112" s="351">
        <v>673976.78</v>
      </c>
    </row>
    <row r="113" spans="1:4" ht="15" customHeight="1" thickBot="1">
      <c r="A113" s="359" t="s">
        <v>72</v>
      </c>
      <c r="B113" s="403" t="s">
        <v>73</v>
      </c>
      <c r="C113" s="361" t="s">
        <v>725</v>
      </c>
      <c r="D113" s="362">
        <v>5384.03</v>
      </c>
    </row>
    <row r="114" spans="1:4" s="379" customFormat="1" ht="18.75">
      <c r="A114" s="404" t="s">
        <v>74</v>
      </c>
      <c r="B114" s="405" t="s">
        <v>720</v>
      </c>
      <c r="C114" s="579" t="s">
        <v>436</v>
      </c>
      <c r="D114" s="580"/>
    </row>
    <row r="115" spans="1:4" s="379" customFormat="1" ht="15" customHeight="1">
      <c r="A115" s="348" t="s">
        <v>75</v>
      </c>
      <c r="B115" s="350" t="s">
        <v>482</v>
      </c>
      <c r="C115" s="349" t="s">
        <v>536</v>
      </c>
      <c r="D115" s="400" t="s">
        <v>76</v>
      </c>
    </row>
    <row r="116" spans="1:4" ht="15" customHeight="1">
      <c r="A116" s="348" t="s">
        <v>77</v>
      </c>
      <c r="B116" s="349" t="s">
        <v>57</v>
      </c>
      <c r="C116" s="349" t="s">
        <v>58</v>
      </c>
      <c r="D116" s="351">
        <v>13761</v>
      </c>
    </row>
    <row r="117" spans="1:4" ht="15" customHeight="1">
      <c r="A117" s="348" t="s">
        <v>78</v>
      </c>
      <c r="B117" s="349" t="s">
        <v>418</v>
      </c>
      <c r="C117" s="349" t="s">
        <v>725</v>
      </c>
      <c r="D117" s="351">
        <v>466970.64</v>
      </c>
    </row>
    <row r="118" spans="1:4" ht="15" customHeight="1">
      <c r="A118" s="348" t="s">
        <v>79</v>
      </c>
      <c r="B118" s="349" t="s">
        <v>61</v>
      </c>
      <c r="C118" s="349" t="s">
        <v>725</v>
      </c>
      <c r="D118" s="351">
        <v>418180.69</v>
      </c>
    </row>
    <row r="119" spans="1:4" ht="15" customHeight="1">
      <c r="A119" s="348" t="s">
        <v>80</v>
      </c>
      <c r="B119" s="349" t="s">
        <v>63</v>
      </c>
      <c r="C119" s="349" t="s">
        <v>725</v>
      </c>
      <c r="D119" s="351">
        <v>410822.41</v>
      </c>
    </row>
    <row r="120" spans="1:4" ht="15" customHeight="1">
      <c r="A120" s="348" t="s">
        <v>81</v>
      </c>
      <c r="B120" s="349" t="s">
        <v>5</v>
      </c>
      <c r="C120" s="349" t="s">
        <v>725</v>
      </c>
      <c r="D120" s="351">
        <v>474328.92</v>
      </c>
    </row>
    <row r="121" spans="1:4" ht="15" customHeight="1">
      <c r="A121" s="348" t="s">
        <v>82</v>
      </c>
      <c r="B121" s="349" t="s">
        <v>66</v>
      </c>
      <c r="C121" s="349" t="s">
        <v>725</v>
      </c>
      <c r="D121" s="351">
        <v>447405.7</v>
      </c>
    </row>
    <row r="122" spans="1:4" ht="15" customHeight="1">
      <c r="A122" s="348" t="s">
        <v>83</v>
      </c>
      <c r="B122" s="349" t="s">
        <v>69</v>
      </c>
      <c r="C122" s="349" t="s">
        <v>725</v>
      </c>
      <c r="D122" s="351">
        <v>476624.1</v>
      </c>
    </row>
    <row r="123" spans="1:4" ht="15" customHeight="1">
      <c r="A123" s="348" t="s">
        <v>84</v>
      </c>
      <c r="B123" s="352" t="s">
        <v>71</v>
      </c>
      <c r="C123" s="349" t="s">
        <v>725</v>
      </c>
      <c r="D123" s="351">
        <v>128538.87</v>
      </c>
    </row>
    <row r="124" spans="1:4" ht="26.25" thickBot="1">
      <c r="A124" s="406" t="s">
        <v>85</v>
      </c>
      <c r="B124" s="407" t="s">
        <v>73</v>
      </c>
      <c r="C124" s="361" t="s">
        <v>725</v>
      </c>
      <c r="D124" s="362">
        <v>0</v>
      </c>
    </row>
    <row r="125" spans="1:4" s="379" customFormat="1" ht="18.75">
      <c r="A125" s="404" t="s">
        <v>86</v>
      </c>
      <c r="B125" s="405" t="s">
        <v>720</v>
      </c>
      <c r="C125" s="579" t="s">
        <v>138</v>
      </c>
      <c r="D125" s="580"/>
    </row>
    <row r="126" spans="1:4" s="379" customFormat="1" ht="13.5">
      <c r="A126" s="348" t="s">
        <v>87</v>
      </c>
      <c r="B126" s="350" t="s">
        <v>482</v>
      </c>
      <c r="C126" s="349" t="s">
        <v>536</v>
      </c>
      <c r="D126" s="400" t="s">
        <v>76</v>
      </c>
    </row>
    <row r="127" spans="1:4" ht="12.75">
      <c r="A127" s="348" t="s">
        <v>88</v>
      </c>
      <c r="B127" s="349" t="s">
        <v>57</v>
      </c>
      <c r="C127" s="349" t="s">
        <v>58</v>
      </c>
      <c r="D127" s="351">
        <v>13761</v>
      </c>
    </row>
    <row r="128" spans="1:4" ht="12.75">
      <c r="A128" s="348" t="s">
        <v>89</v>
      </c>
      <c r="B128" s="349" t="s">
        <v>418</v>
      </c>
      <c r="C128" s="349" t="s">
        <v>725</v>
      </c>
      <c r="D128" s="351">
        <v>305911.23</v>
      </c>
    </row>
    <row r="129" spans="1:4" ht="12.75" customHeight="1">
      <c r="A129" s="348" t="s">
        <v>90</v>
      </c>
      <c r="B129" s="349" t="s">
        <v>61</v>
      </c>
      <c r="C129" s="349" t="s">
        <v>725</v>
      </c>
      <c r="D129" s="351">
        <v>307543.55</v>
      </c>
    </row>
    <row r="130" spans="1:4" ht="12.75" customHeight="1">
      <c r="A130" s="348" t="s">
        <v>91</v>
      </c>
      <c r="B130" s="349" t="s">
        <v>63</v>
      </c>
      <c r="C130" s="349" t="s">
        <v>725</v>
      </c>
      <c r="D130" s="351">
        <v>286254.47</v>
      </c>
    </row>
    <row r="131" spans="1:4" ht="12.75" customHeight="1">
      <c r="A131" s="348" t="s">
        <v>92</v>
      </c>
      <c r="B131" s="349" t="s">
        <v>5</v>
      </c>
      <c r="C131" s="349" t="s">
        <v>725</v>
      </c>
      <c r="D131" s="351">
        <v>327200.31</v>
      </c>
    </row>
    <row r="132" spans="1:4" ht="12.75" customHeight="1">
      <c r="A132" s="348" t="s">
        <v>93</v>
      </c>
      <c r="B132" s="349" t="s">
        <v>66</v>
      </c>
      <c r="C132" s="349" t="s">
        <v>725</v>
      </c>
      <c r="D132" s="351">
        <v>328850.26</v>
      </c>
    </row>
    <row r="133" spans="1:4" ht="12.75" customHeight="1">
      <c r="A133" s="348" t="s">
        <v>94</v>
      </c>
      <c r="B133" s="349" t="s">
        <v>69</v>
      </c>
      <c r="C133" s="349" t="s">
        <v>725</v>
      </c>
      <c r="D133" s="351">
        <v>344508.47</v>
      </c>
    </row>
    <row r="134" spans="1:4" ht="25.5">
      <c r="A134" s="348" t="s">
        <v>95</v>
      </c>
      <c r="B134" s="352" t="s">
        <v>71</v>
      </c>
      <c r="C134" s="349" t="s">
        <v>725</v>
      </c>
      <c r="D134" s="351">
        <v>88668.35</v>
      </c>
    </row>
    <row r="135" spans="1:4" ht="26.25" customHeight="1" thickBot="1">
      <c r="A135" s="406" t="s">
        <v>96</v>
      </c>
      <c r="B135" s="407" t="s">
        <v>73</v>
      </c>
      <c r="C135" s="361" t="s">
        <v>725</v>
      </c>
      <c r="D135" s="362">
        <v>0</v>
      </c>
    </row>
    <row r="136" spans="1:4" s="379" customFormat="1" ht="18.75">
      <c r="A136" s="404" t="s">
        <v>97</v>
      </c>
      <c r="B136" s="405" t="s">
        <v>720</v>
      </c>
      <c r="C136" s="591" t="s">
        <v>98</v>
      </c>
      <c r="D136" s="592"/>
    </row>
    <row r="137" spans="1:4" s="379" customFormat="1" ht="13.5" customHeight="1">
      <c r="A137" s="348" t="s">
        <v>99</v>
      </c>
      <c r="B137" s="350" t="s">
        <v>482</v>
      </c>
      <c r="C137" s="349" t="s">
        <v>536</v>
      </c>
      <c r="D137" s="400" t="s">
        <v>490</v>
      </c>
    </row>
    <row r="138" spans="1:4" ht="12.75">
      <c r="A138" s="348" t="s">
        <v>100</v>
      </c>
      <c r="B138" s="349" t="s">
        <v>57</v>
      </c>
      <c r="C138" s="349" t="s">
        <v>58</v>
      </c>
      <c r="D138" s="351">
        <v>200280.2526361656</v>
      </c>
    </row>
    <row r="139" spans="1:4" ht="12.75">
      <c r="A139" s="348" t="s">
        <v>101</v>
      </c>
      <c r="B139" s="349" t="s">
        <v>418</v>
      </c>
      <c r="C139" s="349" t="s">
        <v>725</v>
      </c>
      <c r="D139" s="351">
        <v>465379.32</v>
      </c>
    </row>
    <row r="140" spans="1:4" ht="12.75" customHeight="1">
      <c r="A140" s="348" t="s">
        <v>102</v>
      </c>
      <c r="B140" s="349" t="s">
        <v>61</v>
      </c>
      <c r="C140" s="349" t="s">
        <v>725</v>
      </c>
      <c r="D140" s="351">
        <v>509162.14</v>
      </c>
    </row>
    <row r="141" spans="1:4" ht="12.75" customHeight="1">
      <c r="A141" s="348" t="s">
        <v>103</v>
      </c>
      <c r="B141" s="349" t="s">
        <v>63</v>
      </c>
      <c r="C141" s="349" t="s">
        <v>725</v>
      </c>
      <c r="D141" s="351">
        <v>623801.91</v>
      </c>
    </row>
    <row r="142" spans="1:4" ht="12.75" customHeight="1">
      <c r="A142" s="348" t="s">
        <v>104</v>
      </c>
      <c r="B142" s="349" t="s">
        <v>5</v>
      </c>
      <c r="C142" s="349" t="s">
        <v>725</v>
      </c>
      <c r="D142" s="351">
        <v>350739.55</v>
      </c>
    </row>
    <row r="143" spans="1:4" ht="12.75" customHeight="1">
      <c r="A143" s="348" t="s">
        <v>105</v>
      </c>
      <c r="B143" s="349" t="s">
        <v>66</v>
      </c>
      <c r="C143" s="349" t="s">
        <v>725</v>
      </c>
      <c r="D143" s="351">
        <v>828516.25</v>
      </c>
    </row>
    <row r="144" spans="1:4" ht="12.75" customHeight="1">
      <c r="A144" s="348" t="s">
        <v>106</v>
      </c>
      <c r="B144" s="349" t="s">
        <v>69</v>
      </c>
      <c r="C144" s="349" t="s">
        <v>725</v>
      </c>
      <c r="D144" s="351">
        <v>694713.63</v>
      </c>
    </row>
    <row r="145" spans="1:4" ht="25.5">
      <c r="A145" s="348" t="s">
        <v>107</v>
      </c>
      <c r="B145" s="352" t="s">
        <v>71</v>
      </c>
      <c r="C145" s="349" t="s">
        <v>725</v>
      </c>
      <c r="D145" s="351">
        <v>1464015.97</v>
      </c>
    </row>
    <row r="146" spans="1:4" ht="26.25" customHeight="1" thickBot="1">
      <c r="A146" s="406" t="s">
        <v>108</v>
      </c>
      <c r="B146" s="407" t="s">
        <v>73</v>
      </c>
      <c r="C146" s="361" t="s">
        <v>725</v>
      </c>
      <c r="D146" s="362">
        <v>24185.45</v>
      </c>
    </row>
    <row r="147" spans="1:4" ht="12.75" customHeight="1">
      <c r="A147" s="408">
        <v>48</v>
      </c>
      <c r="B147" s="409" t="s">
        <v>41</v>
      </c>
      <c r="C147" s="409" t="s">
        <v>830</v>
      </c>
      <c r="D147" s="410">
        <v>26</v>
      </c>
    </row>
    <row r="148" spans="1:4" ht="12.75" customHeight="1">
      <c r="A148" s="411">
        <v>49</v>
      </c>
      <c r="B148" s="382" t="s">
        <v>42</v>
      </c>
      <c r="C148" s="382" t="s">
        <v>830</v>
      </c>
      <c r="D148" s="383">
        <v>26</v>
      </c>
    </row>
    <row r="149" spans="1:4" ht="12.75" customHeight="1">
      <c r="A149" s="411">
        <v>50</v>
      </c>
      <c r="B149" s="382" t="s">
        <v>43</v>
      </c>
      <c r="C149" s="382" t="s">
        <v>830</v>
      </c>
      <c r="D149" s="383">
        <v>0</v>
      </c>
    </row>
    <row r="150" spans="1:4" ht="15" customHeight="1" thickBot="1">
      <c r="A150" s="412">
        <v>51</v>
      </c>
      <c r="B150" s="385" t="s">
        <v>44</v>
      </c>
      <c r="C150" s="385" t="s">
        <v>725</v>
      </c>
      <c r="D150" s="386">
        <v>121939.84</v>
      </c>
    </row>
    <row r="151" spans="1:4" s="379" customFormat="1" ht="12.75" customHeight="1">
      <c r="A151" s="413" t="s">
        <v>109</v>
      </c>
      <c r="B151" s="414"/>
      <c r="C151" s="414"/>
      <c r="D151" s="415"/>
    </row>
    <row r="152" spans="1:4" ht="15" customHeight="1">
      <c r="A152" s="416">
        <v>52</v>
      </c>
      <c r="B152" s="417" t="s">
        <v>110</v>
      </c>
      <c r="C152" s="418" t="s">
        <v>830</v>
      </c>
      <c r="D152" s="419">
        <v>66</v>
      </c>
    </row>
    <row r="153" spans="1:4" ht="15">
      <c r="A153" s="416">
        <v>53</v>
      </c>
      <c r="B153" s="417" t="s">
        <v>111</v>
      </c>
      <c r="C153" s="418" t="s">
        <v>830</v>
      </c>
      <c r="D153" s="419">
        <v>55</v>
      </c>
    </row>
    <row r="154" spans="1:4" ht="27" customHeight="1" thickBot="1">
      <c r="A154" s="420">
        <v>54</v>
      </c>
      <c r="B154" s="421" t="s">
        <v>112</v>
      </c>
      <c r="C154" s="422" t="s">
        <v>725</v>
      </c>
      <c r="D154" s="423">
        <v>614890.3</v>
      </c>
    </row>
  </sheetData>
  <sheetProtection/>
  <mergeCells count="27">
    <mergeCell ref="C80:D80"/>
    <mergeCell ref="C82:D82"/>
    <mergeCell ref="C71:D71"/>
    <mergeCell ref="C74:D74"/>
    <mergeCell ref="C72:D72"/>
    <mergeCell ref="C79:D79"/>
    <mergeCell ref="C78:D78"/>
    <mergeCell ref="C136:D136"/>
    <mergeCell ref="C125:D125"/>
    <mergeCell ref="B37:D37"/>
    <mergeCell ref="B39:D39"/>
    <mergeCell ref="C58:D58"/>
    <mergeCell ref="A41:D41"/>
    <mergeCell ref="C86:D86"/>
    <mergeCell ref="C66:D66"/>
    <mergeCell ref="C70:D70"/>
    <mergeCell ref="C84:D84"/>
    <mergeCell ref="A3:D3"/>
    <mergeCell ref="A95:D95"/>
    <mergeCell ref="C103:D103"/>
    <mergeCell ref="C114:D114"/>
    <mergeCell ref="A30:D30"/>
    <mergeCell ref="B31:D31"/>
    <mergeCell ref="B33:D33"/>
    <mergeCell ref="B35:D35"/>
    <mergeCell ref="C83:D83"/>
    <mergeCell ref="C62:D6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D3" sqref="D3:D16"/>
    </sheetView>
  </sheetViews>
  <sheetFormatPr defaultColWidth="9.140625" defaultRowHeight="12.75"/>
  <cols>
    <col min="1" max="1" width="7.00390625" style="4" customWidth="1"/>
    <col min="2" max="2" width="104.140625" style="328" customWidth="1"/>
    <col min="3" max="3" width="16.28125" style="328" customWidth="1"/>
    <col min="4" max="4" width="10.28125" style="329" customWidth="1"/>
    <col min="5" max="5" width="13.57421875" style="329" customWidth="1"/>
    <col min="6" max="6" width="16.57421875" style="329" customWidth="1"/>
    <col min="7" max="7" width="12.8515625" style="329" customWidth="1"/>
    <col min="8" max="16384" width="9.140625" style="318" customWidth="1"/>
  </cols>
  <sheetData>
    <row r="1" spans="2:5" s="5" customFormat="1" ht="35.25" customHeight="1">
      <c r="B1" s="313" t="s">
        <v>793</v>
      </c>
      <c r="C1" s="314"/>
      <c r="D1" s="314"/>
      <c r="E1" s="6"/>
    </row>
    <row r="2" spans="1:7" s="317" customFormat="1" ht="51">
      <c r="A2" s="315" t="s">
        <v>444</v>
      </c>
      <c r="B2" s="315" t="s">
        <v>600</v>
      </c>
      <c r="C2" s="315" t="s">
        <v>447</v>
      </c>
      <c r="D2" s="316" t="s">
        <v>448</v>
      </c>
      <c r="E2" s="316" t="s">
        <v>449</v>
      </c>
      <c r="F2" s="316" t="s">
        <v>450</v>
      </c>
      <c r="G2" s="316" t="s">
        <v>794</v>
      </c>
    </row>
    <row r="3" spans="1:7" ht="54.75" customHeight="1">
      <c r="A3" s="439" t="s">
        <v>601</v>
      </c>
      <c r="B3" s="440"/>
      <c r="C3" s="441"/>
      <c r="D3" s="428">
        <v>1.5</v>
      </c>
      <c r="E3" s="431" t="s">
        <v>645</v>
      </c>
      <c r="F3" s="424" t="s">
        <v>480</v>
      </c>
      <c r="G3" s="424" t="s">
        <v>602</v>
      </c>
    </row>
    <row r="4" spans="1:7" ht="102">
      <c r="A4" s="319" t="s">
        <v>452</v>
      </c>
      <c r="B4" s="320" t="s">
        <v>223</v>
      </c>
      <c r="C4" s="320" t="s">
        <v>455</v>
      </c>
      <c r="D4" s="429"/>
      <c r="E4" s="432"/>
      <c r="F4" s="425"/>
      <c r="G4" s="425"/>
    </row>
    <row r="5" spans="1:7" ht="89.25">
      <c r="A5" s="319" t="s">
        <v>456</v>
      </c>
      <c r="B5" s="320" t="s">
        <v>224</v>
      </c>
      <c r="C5" s="320" t="s">
        <v>455</v>
      </c>
      <c r="D5" s="429"/>
      <c r="E5" s="432"/>
      <c r="F5" s="425"/>
      <c r="G5" s="425"/>
    </row>
    <row r="6" spans="1:7" ht="114.75">
      <c r="A6" s="319" t="s">
        <v>459</v>
      </c>
      <c r="B6" s="321" t="s">
        <v>225</v>
      </c>
      <c r="C6" s="320" t="s">
        <v>455</v>
      </c>
      <c r="D6" s="429"/>
      <c r="E6" s="432"/>
      <c r="F6" s="425"/>
      <c r="G6" s="425"/>
    </row>
    <row r="7" spans="1:7" ht="165.75">
      <c r="A7" s="319" t="s">
        <v>462</v>
      </c>
      <c r="B7" s="320" t="s">
        <v>226</v>
      </c>
      <c r="C7" s="320" t="s">
        <v>455</v>
      </c>
      <c r="D7" s="429"/>
      <c r="E7" s="432"/>
      <c r="F7" s="425"/>
      <c r="G7" s="425"/>
    </row>
    <row r="8" spans="1:7" ht="114.75">
      <c r="A8" s="319" t="s">
        <v>465</v>
      </c>
      <c r="B8" s="320" t="s">
        <v>227</v>
      </c>
      <c r="C8" s="320" t="s">
        <v>455</v>
      </c>
      <c r="D8" s="429"/>
      <c r="E8" s="432"/>
      <c r="F8" s="425"/>
      <c r="G8" s="425"/>
    </row>
    <row r="9" spans="1:7" ht="127.5">
      <c r="A9" s="434" t="s">
        <v>244</v>
      </c>
      <c r="B9" s="320" t="s">
        <v>228</v>
      </c>
      <c r="C9" s="320" t="s">
        <v>455</v>
      </c>
      <c r="D9" s="429"/>
      <c r="E9" s="432"/>
      <c r="F9" s="425"/>
      <c r="G9" s="425"/>
    </row>
    <row r="10" spans="1:7" ht="114.75">
      <c r="A10" s="434"/>
      <c r="B10" s="320" t="s">
        <v>229</v>
      </c>
      <c r="C10" s="320" t="s">
        <v>248</v>
      </c>
      <c r="D10" s="429"/>
      <c r="E10" s="432"/>
      <c r="F10" s="425"/>
      <c r="G10" s="425"/>
    </row>
    <row r="11" spans="1:7" ht="102">
      <c r="A11" s="319" t="s">
        <v>249</v>
      </c>
      <c r="B11" s="320" t="s">
        <v>647</v>
      </c>
      <c r="C11" s="320" t="s">
        <v>455</v>
      </c>
      <c r="D11" s="429"/>
      <c r="E11" s="432"/>
      <c r="F11" s="425"/>
      <c r="G11" s="425"/>
    </row>
    <row r="12" spans="1:7" ht="127.5">
      <c r="A12" s="319" t="s">
        <v>253</v>
      </c>
      <c r="B12" s="320" t="s">
        <v>648</v>
      </c>
      <c r="C12" s="320" t="s">
        <v>455</v>
      </c>
      <c r="D12" s="429"/>
      <c r="E12" s="432"/>
      <c r="F12" s="425"/>
      <c r="G12" s="425"/>
    </row>
    <row r="13" spans="1:7" ht="63.75">
      <c r="A13" s="319" t="s">
        <v>256</v>
      </c>
      <c r="B13" s="320" t="s">
        <v>649</v>
      </c>
      <c r="C13" s="320" t="s">
        <v>455</v>
      </c>
      <c r="D13" s="429"/>
      <c r="E13" s="432"/>
      <c r="F13" s="425"/>
      <c r="G13" s="425"/>
    </row>
    <row r="14" spans="1:7" ht="51">
      <c r="A14" s="319" t="s">
        <v>604</v>
      </c>
      <c r="B14" s="320" t="s">
        <v>650</v>
      </c>
      <c r="C14" s="320" t="s">
        <v>455</v>
      </c>
      <c r="D14" s="429"/>
      <c r="E14" s="432"/>
      <c r="F14" s="425"/>
      <c r="G14" s="425"/>
    </row>
    <row r="15" spans="1:7" ht="25.5">
      <c r="A15" s="319" t="s">
        <v>607</v>
      </c>
      <c r="B15" s="320" t="s">
        <v>651</v>
      </c>
      <c r="C15" s="320" t="s">
        <v>455</v>
      </c>
      <c r="D15" s="429"/>
      <c r="E15" s="432"/>
      <c r="F15" s="425"/>
      <c r="G15" s="425"/>
    </row>
    <row r="16" spans="1:7" ht="51">
      <c r="A16" s="319" t="s">
        <v>610</v>
      </c>
      <c r="B16" s="320" t="s">
        <v>652</v>
      </c>
      <c r="C16" s="320" t="s">
        <v>455</v>
      </c>
      <c r="D16" s="430"/>
      <c r="E16" s="433"/>
      <c r="F16" s="426"/>
      <c r="G16" s="426"/>
    </row>
    <row r="17" spans="1:7" ht="39" customHeight="1">
      <c r="A17" s="439" t="s">
        <v>613</v>
      </c>
      <c r="B17" s="440"/>
      <c r="C17" s="440"/>
      <c r="D17" s="428">
        <v>8</v>
      </c>
      <c r="E17" s="431" t="s">
        <v>645</v>
      </c>
      <c r="F17" s="424" t="s">
        <v>480</v>
      </c>
      <c r="G17" s="424" t="s">
        <v>602</v>
      </c>
    </row>
    <row r="18" spans="1:7" ht="153">
      <c r="A18" s="319" t="s">
        <v>614</v>
      </c>
      <c r="B18" s="320" t="s">
        <v>653</v>
      </c>
      <c r="C18" s="320" t="s">
        <v>455</v>
      </c>
      <c r="D18" s="429"/>
      <c r="E18" s="432"/>
      <c r="F18" s="425"/>
      <c r="G18" s="425"/>
    </row>
    <row r="19" spans="1:7" ht="38.25">
      <c r="A19" s="434" t="s">
        <v>617</v>
      </c>
      <c r="B19" s="320" t="s">
        <v>654</v>
      </c>
      <c r="C19" s="320" t="s">
        <v>620</v>
      </c>
      <c r="D19" s="429"/>
      <c r="E19" s="432"/>
      <c r="F19" s="425"/>
      <c r="G19" s="425"/>
    </row>
    <row r="20" spans="1:7" ht="25.5">
      <c r="A20" s="434"/>
      <c r="B20" s="320" t="s">
        <v>621</v>
      </c>
      <c r="C20" s="322" t="s">
        <v>622</v>
      </c>
      <c r="D20" s="429"/>
      <c r="E20" s="432"/>
      <c r="F20" s="425"/>
      <c r="G20" s="425"/>
    </row>
    <row r="21" spans="1:7" ht="15.75">
      <c r="A21" s="434"/>
      <c r="B21" s="320" t="s">
        <v>655</v>
      </c>
      <c r="C21" s="320" t="s">
        <v>624</v>
      </c>
      <c r="D21" s="429"/>
      <c r="E21" s="432"/>
      <c r="F21" s="425"/>
      <c r="G21" s="425"/>
    </row>
    <row r="22" spans="1:7" ht="15.75">
      <c r="A22" s="434"/>
      <c r="B22" s="320" t="s">
        <v>656</v>
      </c>
      <c r="C22" s="320" t="s">
        <v>624</v>
      </c>
      <c r="D22" s="429"/>
      <c r="E22" s="432"/>
      <c r="F22" s="425"/>
      <c r="G22" s="425"/>
    </row>
    <row r="23" spans="1:7" ht="38.25">
      <c r="A23" s="434"/>
      <c r="B23" s="320" t="s">
        <v>657</v>
      </c>
      <c r="C23" s="320" t="s">
        <v>624</v>
      </c>
      <c r="D23" s="429"/>
      <c r="E23" s="432"/>
      <c r="F23" s="425"/>
      <c r="G23" s="425"/>
    </row>
    <row r="24" spans="1:7" ht="63.75">
      <c r="A24" s="434" t="s">
        <v>627</v>
      </c>
      <c r="B24" s="320" t="s">
        <v>658</v>
      </c>
      <c r="C24" s="320" t="s">
        <v>622</v>
      </c>
      <c r="D24" s="429"/>
      <c r="E24" s="432"/>
      <c r="F24" s="425"/>
      <c r="G24" s="425"/>
    </row>
    <row r="25" spans="1:7" ht="25.5">
      <c r="A25" s="434"/>
      <c r="B25" s="320" t="s">
        <v>630</v>
      </c>
      <c r="C25" s="322" t="s">
        <v>631</v>
      </c>
      <c r="D25" s="429"/>
      <c r="E25" s="432"/>
      <c r="F25" s="425"/>
      <c r="G25" s="425"/>
    </row>
    <row r="26" spans="1:7" ht="25.5">
      <c r="A26" s="434"/>
      <c r="B26" s="320" t="s">
        <v>632</v>
      </c>
      <c r="C26" s="320" t="s">
        <v>631</v>
      </c>
      <c r="D26" s="429"/>
      <c r="E26" s="432"/>
      <c r="F26" s="425"/>
      <c r="G26" s="425"/>
    </row>
    <row r="27" spans="1:7" ht="25.5">
      <c r="A27" s="434"/>
      <c r="B27" s="320" t="s">
        <v>633</v>
      </c>
      <c r="C27" s="320" t="s">
        <v>622</v>
      </c>
      <c r="D27" s="429"/>
      <c r="E27" s="432"/>
      <c r="F27" s="425"/>
      <c r="G27" s="425"/>
    </row>
    <row r="28" spans="1:7" ht="25.5">
      <c r="A28" s="434"/>
      <c r="B28" s="320" t="s">
        <v>659</v>
      </c>
      <c r="C28" s="320" t="s">
        <v>248</v>
      </c>
      <c r="D28" s="429"/>
      <c r="E28" s="432"/>
      <c r="F28" s="425"/>
      <c r="G28" s="425"/>
    </row>
    <row r="29" spans="1:7" ht="25.5">
      <c r="A29" s="434"/>
      <c r="B29" s="320" t="s">
        <v>635</v>
      </c>
      <c r="C29" s="320" t="s">
        <v>624</v>
      </c>
      <c r="D29" s="429"/>
      <c r="E29" s="432"/>
      <c r="F29" s="425"/>
      <c r="G29" s="425"/>
    </row>
    <row r="30" spans="1:7" ht="15.75">
      <c r="A30" s="434"/>
      <c r="B30" s="320" t="s">
        <v>636</v>
      </c>
      <c r="C30" s="320" t="s">
        <v>624</v>
      </c>
      <c r="D30" s="429"/>
      <c r="E30" s="432"/>
      <c r="F30" s="425"/>
      <c r="G30" s="425"/>
    </row>
    <row r="31" spans="1:7" ht="15.75">
      <c r="A31" s="434"/>
      <c r="B31" s="320" t="s">
        <v>637</v>
      </c>
      <c r="C31" s="320" t="s">
        <v>624</v>
      </c>
      <c r="D31" s="429"/>
      <c r="E31" s="432"/>
      <c r="F31" s="425"/>
      <c r="G31" s="425"/>
    </row>
    <row r="32" spans="1:7" ht="38.25">
      <c r="A32" s="434" t="s">
        <v>638</v>
      </c>
      <c r="B32" s="320" t="s">
        <v>660</v>
      </c>
      <c r="C32" s="320" t="s">
        <v>641</v>
      </c>
      <c r="D32" s="429"/>
      <c r="E32" s="432"/>
      <c r="F32" s="425"/>
      <c r="G32" s="425"/>
    </row>
    <row r="33" spans="1:7" ht="15.75">
      <c r="A33" s="434"/>
      <c r="B33" s="320" t="s">
        <v>642</v>
      </c>
      <c r="C33" s="320" t="s">
        <v>455</v>
      </c>
      <c r="D33" s="429"/>
      <c r="E33" s="432"/>
      <c r="F33" s="425"/>
      <c r="G33" s="425"/>
    </row>
    <row r="34" spans="1:7" ht="38.25">
      <c r="A34" s="434"/>
      <c r="B34" s="320" t="s">
        <v>661</v>
      </c>
      <c r="C34" s="320" t="s">
        <v>455</v>
      </c>
      <c r="D34" s="429"/>
      <c r="E34" s="432"/>
      <c r="F34" s="425"/>
      <c r="G34" s="425"/>
    </row>
    <row r="35" spans="1:7" ht="15.75">
      <c r="A35" s="434"/>
      <c r="B35" s="320" t="s">
        <v>662</v>
      </c>
      <c r="C35" s="320" t="s">
        <v>455</v>
      </c>
      <c r="D35" s="429"/>
      <c r="E35" s="432"/>
      <c r="F35" s="425"/>
      <c r="G35" s="425"/>
    </row>
    <row r="36" spans="1:7" ht="25.5">
      <c r="A36" s="434" t="s">
        <v>290</v>
      </c>
      <c r="B36" s="320" t="s">
        <v>663</v>
      </c>
      <c r="C36" s="320" t="s">
        <v>641</v>
      </c>
      <c r="D36" s="429"/>
      <c r="E36" s="432"/>
      <c r="F36" s="425"/>
      <c r="G36" s="425"/>
    </row>
    <row r="37" spans="1:7" ht="15.75">
      <c r="A37" s="434"/>
      <c r="B37" s="320" t="s">
        <v>293</v>
      </c>
      <c r="C37" s="320" t="s">
        <v>641</v>
      </c>
      <c r="D37" s="429"/>
      <c r="E37" s="432"/>
      <c r="F37" s="425"/>
      <c r="G37" s="425"/>
    </row>
    <row r="38" spans="1:7" ht="76.5">
      <c r="A38" s="319" t="s">
        <v>204</v>
      </c>
      <c r="B38" s="320" t="s">
        <v>664</v>
      </c>
      <c r="C38" s="320" t="s">
        <v>328</v>
      </c>
      <c r="D38" s="430"/>
      <c r="E38" s="433"/>
      <c r="F38" s="426"/>
      <c r="G38" s="426"/>
    </row>
    <row r="39" spans="1:7" ht="15.75">
      <c r="A39" s="427" t="s">
        <v>294</v>
      </c>
      <c r="B39" s="427"/>
      <c r="C39" s="427"/>
      <c r="D39" s="428">
        <v>9.46</v>
      </c>
      <c r="E39" s="431" t="s">
        <v>645</v>
      </c>
      <c r="F39" s="424" t="s">
        <v>480</v>
      </c>
      <c r="G39" s="424" t="s">
        <v>602</v>
      </c>
    </row>
    <row r="40" spans="1:7" ht="25.5">
      <c r="A40" s="434" t="s">
        <v>295</v>
      </c>
      <c r="B40" s="320" t="s">
        <v>665</v>
      </c>
      <c r="C40" s="320" t="s">
        <v>666</v>
      </c>
      <c r="D40" s="429"/>
      <c r="E40" s="432"/>
      <c r="F40" s="425"/>
      <c r="G40" s="425"/>
    </row>
    <row r="41" spans="1:7" ht="15.75">
      <c r="A41" s="434"/>
      <c r="B41" s="320" t="s">
        <v>298</v>
      </c>
      <c r="C41" s="320" t="s">
        <v>620</v>
      </c>
      <c r="D41" s="429"/>
      <c r="E41" s="432"/>
      <c r="F41" s="425"/>
      <c r="G41" s="425"/>
    </row>
    <row r="42" spans="1:7" ht="25.5">
      <c r="A42" s="434"/>
      <c r="B42" s="320" t="s">
        <v>667</v>
      </c>
      <c r="C42" s="320" t="s">
        <v>624</v>
      </c>
      <c r="D42" s="429"/>
      <c r="E42" s="432"/>
      <c r="F42" s="425"/>
      <c r="G42" s="425"/>
    </row>
    <row r="43" spans="1:7" ht="15.75">
      <c r="A43" s="434"/>
      <c r="B43" s="320" t="s">
        <v>300</v>
      </c>
      <c r="C43" s="320" t="s">
        <v>624</v>
      </c>
      <c r="D43" s="429"/>
      <c r="E43" s="432"/>
      <c r="F43" s="425"/>
      <c r="G43" s="425"/>
    </row>
    <row r="44" spans="1:7" ht="15.75">
      <c r="A44" s="434"/>
      <c r="B44" s="320" t="s">
        <v>301</v>
      </c>
      <c r="C44" s="320" t="s">
        <v>302</v>
      </c>
      <c r="D44" s="429"/>
      <c r="E44" s="432"/>
      <c r="F44" s="425"/>
      <c r="G44" s="425"/>
    </row>
    <row r="45" spans="1:7" ht="15.75">
      <c r="A45" s="434"/>
      <c r="B45" s="320" t="s">
        <v>303</v>
      </c>
      <c r="C45" s="320" t="s">
        <v>668</v>
      </c>
      <c r="D45" s="429"/>
      <c r="E45" s="432"/>
      <c r="F45" s="425"/>
      <c r="G45" s="425"/>
    </row>
    <row r="46" spans="1:7" ht="38.25">
      <c r="A46" s="434" t="s">
        <v>305</v>
      </c>
      <c r="B46" s="320" t="s">
        <v>258</v>
      </c>
      <c r="C46" s="321" t="s">
        <v>248</v>
      </c>
      <c r="D46" s="429"/>
      <c r="E46" s="432"/>
      <c r="F46" s="425"/>
      <c r="G46" s="425"/>
    </row>
    <row r="47" spans="1:7" ht="25.5">
      <c r="A47" s="434"/>
      <c r="B47" s="320" t="s">
        <v>308</v>
      </c>
      <c r="C47" s="320" t="s">
        <v>248</v>
      </c>
      <c r="D47" s="429"/>
      <c r="E47" s="432"/>
      <c r="F47" s="425"/>
      <c r="G47" s="425"/>
    </row>
    <row r="48" spans="1:7" ht="15.75">
      <c r="A48" s="434"/>
      <c r="B48" s="320" t="s">
        <v>309</v>
      </c>
      <c r="C48" s="320" t="s">
        <v>310</v>
      </c>
      <c r="D48" s="429"/>
      <c r="E48" s="432"/>
      <c r="F48" s="425"/>
      <c r="G48" s="425"/>
    </row>
    <row r="49" spans="1:7" ht="15.75">
      <c r="A49" s="434"/>
      <c r="B49" s="320" t="s">
        <v>311</v>
      </c>
      <c r="C49" s="320" t="s">
        <v>310</v>
      </c>
      <c r="D49" s="429"/>
      <c r="E49" s="432"/>
      <c r="F49" s="425"/>
      <c r="G49" s="425"/>
    </row>
    <row r="50" spans="1:7" ht="25.5">
      <c r="A50" s="438" t="s">
        <v>312</v>
      </c>
      <c r="B50" s="320" t="s">
        <v>259</v>
      </c>
      <c r="C50" s="320" t="s">
        <v>314</v>
      </c>
      <c r="D50" s="429"/>
      <c r="E50" s="432"/>
      <c r="F50" s="425"/>
      <c r="G50" s="425"/>
    </row>
    <row r="51" spans="1:7" ht="15.75">
      <c r="A51" s="438"/>
      <c r="B51" s="320" t="s">
        <v>315</v>
      </c>
      <c r="C51" s="320" t="s">
        <v>310</v>
      </c>
      <c r="D51" s="429"/>
      <c r="E51" s="432"/>
      <c r="F51" s="425"/>
      <c r="G51" s="425"/>
    </row>
    <row r="52" spans="1:7" ht="15.75">
      <c r="A52" s="438"/>
      <c r="B52" s="320" t="s">
        <v>316</v>
      </c>
      <c r="C52" s="320" t="s">
        <v>317</v>
      </c>
      <c r="D52" s="429"/>
      <c r="E52" s="432"/>
      <c r="F52" s="425"/>
      <c r="G52" s="425"/>
    </row>
    <row r="53" spans="1:7" ht="15.75">
      <c r="A53" s="438"/>
      <c r="B53" s="320" t="s">
        <v>311</v>
      </c>
      <c r="C53" s="320" t="s">
        <v>318</v>
      </c>
      <c r="D53" s="429"/>
      <c r="E53" s="432"/>
      <c r="F53" s="425"/>
      <c r="G53" s="425"/>
    </row>
    <row r="54" spans="1:7" ht="25.5">
      <c r="A54" s="438" t="s">
        <v>319</v>
      </c>
      <c r="B54" s="320" t="s">
        <v>260</v>
      </c>
      <c r="C54" s="320" t="s">
        <v>322</v>
      </c>
      <c r="D54" s="429"/>
      <c r="E54" s="432"/>
      <c r="F54" s="425"/>
      <c r="G54" s="425"/>
    </row>
    <row r="55" spans="1:7" ht="15.75">
      <c r="A55" s="438"/>
      <c r="B55" s="320" t="s">
        <v>323</v>
      </c>
      <c r="C55" s="320" t="s">
        <v>622</v>
      </c>
      <c r="D55" s="429"/>
      <c r="E55" s="432"/>
      <c r="F55" s="425"/>
      <c r="G55" s="425"/>
    </row>
    <row r="56" spans="1:7" ht="15.75">
      <c r="A56" s="438"/>
      <c r="B56" s="320" t="s">
        <v>324</v>
      </c>
      <c r="C56" s="320" t="s">
        <v>322</v>
      </c>
      <c r="D56" s="429"/>
      <c r="E56" s="432"/>
      <c r="F56" s="425"/>
      <c r="G56" s="425"/>
    </row>
    <row r="57" spans="1:7" ht="38.25">
      <c r="A57" s="319" t="s">
        <v>325</v>
      </c>
      <c r="B57" s="320" t="s">
        <v>261</v>
      </c>
      <c r="C57" s="320" t="s">
        <v>328</v>
      </c>
      <c r="D57" s="429"/>
      <c r="E57" s="432"/>
      <c r="F57" s="425"/>
      <c r="G57" s="425"/>
    </row>
    <row r="58" spans="1:7" ht="51">
      <c r="A58" s="319" t="s">
        <v>329</v>
      </c>
      <c r="B58" s="320" t="s">
        <v>262</v>
      </c>
      <c r="C58" s="320" t="s">
        <v>328</v>
      </c>
      <c r="D58" s="430"/>
      <c r="E58" s="433"/>
      <c r="F58" s="426"/>
      <c r="G58" s="426"/>
    </row>
    <row r="59" spans="1:7" ht="15.75">
      <c r="A59" s="427" t="s">
        <v>332</v>
      </c>
      <c r="B59" s="427"/>
      <c r="C59" s="427"/>
      <c r="D59" s="428">
        <v>2.44</v>
      </c>
      <c r="E59" s="431" t="s">
        <v>645</v>
      </c>
      <c r="F59" s="424" t="s">
        <v>480</v>
      </c>
      <c r="G59" s="424" t="s">
        <v>602</v>
      </c>
    </row>
    <row r="60" spans="1:7" ht="25.5" customHeight="1">
      <c r="A60" s="434" t="s">
        <v>333</v>
      </c>
      <c r="B60" s="320" t="s">
        <v>263</v>
      </c>
      <c r="C60" s="436" t="s">
        <v>336</v>
      </c>
      <c r="D60" s="429"/>
      <c r="E60" s="432"/>
      <c r="F60" s="425"/>
      <c r="G60" s="425"/>
    </row>
    <row r="61" spans="1:7" ht="38.25">
      <c r="A61" s="434"/>
      <c r="B61" s="320" t="s">
        <v>264</v>
      </c>
      <c r="C61" s="437"/>
      <c r="D61" s="429"/>
      <c r="E61" s="432"/>
      <c r="F61" s="425"/>
      <c r="G61" s="425"/>
    </row>
    <row r="62" spans="1:7" ht="63.75">
      <c r="A62" s="434" t="s">
        <v>338</v>
      </c>
      <c r="B62" s="320" t="s">
        <v>265</v>
      </c>
      <c r="C62" s="437"/>
      <c r="D62" s="429"/>
      <c r="E62" s="432"/>
      <c r="F62" s="425"/>
      <c r="G62" s="425"/>
    </row>
    <row r="63" spans="1:7" ht="15.75">
      <c r="A63" s="434"/>
      <c r="B63" s="320" t="s">
        <v>341</v>
      </c>
      <c r="C63" s="437"/>
      <c r="D63" s="429"/>
      <c r="E63" s="432"/>
      <c r="F63" s="425"/>
      <c r="G63" s="425"/>
    </row>
    <row r="64" spans="1:7" ht="25.5">
      <c r="A64" s="434" t="s">
        <v>342</v>
      </c>
      <c r="B64" s="320" t="s">
        <v>266</v>
      </c>
      <c r="C64" s="437"/>
      <c r="D64" s="429"/>
      <c r="E64" s="432"/>
      <c r="F64" s="425"/>
      <c r="G64" s="425"/>
    </row>
    <row r="65" spans="1:7" ht="15.75">
      <c r="A65" s="434"/>
      <c r="B65" s="320" t="s">
        <v>345</v>
      </c>
      <c r="C65" s="437"/>
      <c r="D65" s="429"/>
      <c r="E65" s="432"/>
      <c r="F65" s="425"/>
      <c r="G65" s="425"/>
    </row>
    <row r="66" spans="1:7" ht="51">
      <c r="A66" s="319" t="s">
        <v>346</v>
      </c>
      <c r="B66" s="320" t="s">
        <v>267</v>
      </c>
      <c r="C66" s="437"/>
      <c r="D66" s="430"/>
      <c r="E66" s="433"/>
      <c r="F66" s="426"/>
      <c r="G66" s="426"/>
    </row>
    <row r="67" spans="1:7" ht="15.75">
      <c r="A67" s="427" t="s">
        <v>268</v>
      </c>
      <c r="B67" s="427"/>
      <c r="C67" s="427"/>
      <c r="D67" s="428">
        <v>3.6</v>
      </c>
      <c r="E67" s="431" t="s">
        <v>645</v>
      </c>
      <c r="F67" s="424" t="s">
        <v>480</v>
      </c>
      <c r="G67" s="424" t="s">
        <v>602</v>
      </c>
    </row>
    <row r="68" spans="1:7" ht="38.25">
      <c r="A68" s="319" t="s">
        <v>349</v>
      </c>
      <c r="B68" s="320" t="s">
        <v>269</v>
      </c>
      <c r="C68" s="320" t="s">
        <v>248</v>
      </c>
      <c r="D68" s="429"/>
      <c r="E68" s="432"/>
      <c r="F68" s="425"/>
      <c r="G68" s="425"/>
    </row>
    <row r="69" spans="1:7" ht="25.5">
      <c r="A69" s="319" t="s">
        <v>351</v>
      </c>
      <c r="B69" s="320" t="s">
        <v>270</v>
      </c>
      <c r="C69" s="320" t="s">
        <v>248</v>
      </c>
      <c r="D69" s="429"/>
      <c r="E69" s="432"/>
      <c r="F69" s="425"/>
      <c r="G69" s="425"/>
    </row>
    <row r="70" spans="1:7" ht="38.25">
      <c r="A70" s="319" t="s">
        <v>353</v>
      </c>
      <c r="B70" s="320" t="s">
        <v>271</v>
      </c>
      <c r="C70" s="320" t="s">
        <v>248</v>
      </c>
      <c r="D70" s="429"/>
      <c r="E70" s="432"/>
      <c r="F70" s="425"/>
      <c r="G70" s="425"/>
    </row>
    <row r="71" spans="1:7" ht="38.25">
      <c r="A71" s="319" t="s">
        <v>355</v>
      </c>
      <c r="B71" s="320" t="s">
        <v>272</v>
      </c>
      <c r="C71" s="320" t="s">
        <v>248</v>
      </c>
      <c r="D71" s="429"/>
      <c r="E71" s="432"/>
      <c r="F71" s="425"/>
      <c r="G71" s="425"/>
    </row>
    <row r="72" spans="1:7" ht="38.25">
      <c r="A72" s="319" t="s">
        <v>357</v>
      </c>
      <c r="B72" s="320" t="s">
        <v>273</v>
      </c>
      <c r="C72" s="320" t="s">
        <v>248</v>
      </c>
      <c r="D72" s="429"/>
      <c r="E72" s="432"/>
      <c r="F72" s="425"/>
      <c r="G72" s="425"/>
    </row>
    <row r="73" spans="1:7" ht="38.25">
      <c r="A73" s="319" t="s">
        <v>359</v>
      </c>
      <c r="B73" s="320" t="s">
        <v>274</v>
      </c>
      <c r="C73" s="320" t="s">
        <v>248</v>
      </c>
      <c r="D73" s="429"/>
      <c r="E73" s="432"/>
      <c r="F73" s="425"/>
      <c r="G73" s="425"/>
    </row>
    <row r="74" spans="1:7" ht="38.25">
      <c r="A74" s="319" t="s">
        <v>362</v>
      </c>
      <c r="B74" s="320" t="s">
        <v>275</v>
      </c>
      <c r="C74" s="320" t="s">
        <v>248</v>
      </c>
      <c r="D74" s="429"/>
      <c r="E74" s="432"/>
      <c r="F74" s="425"/>
      <c r="G74" s="425"/>
    </row>
    <row r="75" spans="1:7" ht="38.25">
      <c r="A75" s="319" t="s">
        <v>364</v>
      </c>
      <c r="B75" s="320" t="s">
        <v>276</v>
      </c>
      <c r="C75" s="320" t="s">
        <v>248</v>
      </c>
      <c r="D75" s="429"/>
      <c r="E75" s="432"/>
      <c r="F75" s="425"/>
      <c r="G75" s="425"/>
    </row>
    <row r="76" spans="1:7" ht="38.25">
      <c r="A76" s="323" t="s">
        <v>366</v>
      </c>
      <c r="B76" s="320" t="s">
        <v>277</v>
      </c>
      <c r="C76" s="320" t="s">
        <v>248</v>
      </c>
      <c r="D76" s="429"/>
      <c r="E76" s="432"/>
      <c r="F76" s="425"/>
      <c r="G76" s="425"/>
    </row>
    <row r="77" spans="1:7" ht="38.25">
      <c r="A77" s="319" t="s">
        <v>368</v>
      </c>
      <c r="B77" s="320" t="s">
        <v>278</v>
      </c>
      <c r="C77" s="320" t="s">
        <v>248</v>
      </c>
      <c r="D77" s="429"/>
      <c r="E77" s="432"/>
      <c r="F77" s="425"/>
      <c r="G77" s="425"/>
    </row>
    <row r="78" spans="1:7" ht="51">
      <c r="A78" s="319" t="s">
        <v>369</v>
      </c>
      <c r="B78" s="320" t="s">
        <v>279</v>
      </c>
      <c r="C78" s="320" t="s">
        <v>248</v>
      </c>
      <c r="D78" s="429"/>
      <c r="E78" s="432"/>
      <c r="F78" s="425"/>
      <c r="G78" s="425"/>
    </row>
    <row r="79" spans="1:7" ht="25.5">
      <c r="A79" s="434" t="s">
        <v>114</v>
      </c>
      <c r="B79" s="320" t="s">
        <v>280</v>
      </c>
      <c r="C79" s="320" t="s">
        <v>248</v>
      </c>
      <c r="D79" s="429"/>
      <c r="E79" s="432"/>
      <c r="F79" s="425"/>
      <c r="G79" s="425"/>
    </row>
    <row r="80" spans="1:7" ht="25.5">
      <c r="A80" s="434"/>
      <c r="B80" s="320" t="s">
        <v>117</v>
      </c>
      <c r="C80" s="320" t="s">
        <v>248</v>
      </c>
      <c r="D80" s="429"/>
      <c r="E80" s="432"/>
      <c r="F80" s="425"/>
      <c r="G80" s="425"/>
    </row>
    <row r="81" spans="1:7" ht="38.25">
      <c r="A81" s="324" t="s">
        <v>118</v>
      </c>
      <c r="B81" s="320" t="s">
        <v>281</v>
      </c>
      <c r="C81" s="320" t="s">
        <v>248</v>
      </c>
      <c r="D81" s="429"/>
      <c r="E81" s="432"/>
      <c r="F81" s="425"/>
      <c r="G81" s="425"/>
    </row>
    <row r="82" spans="1:7" ht="25.5">
      <c r="A82" s="435" t="s">
        <v>121</v>
      </c>
      <c r="B82" s="320" t="s">
        <v>282</v>
      </c>
      <c r="C82" s="320" t="s">
        <v>248</v>
      </c>
      <c r="D82" s="429"/>
      <c r="E82" s="432"/>
      <c r="F82" s="425"/>
      <c r="G82" s="425"/>
    </row>
    <row r="83" spans="1:7" ht="63.75">
      <c r="A83" s="435"/>
      <c r="B83" s="320" t="s">
        <v>283</v>
      </c>
      <c r="C83" s="320" t="s">
        <v>248</v>
      </c>
      <c r="D83" s="429"/>
      <c r="E83" s="432"/>
      <c r="F83" s="425"/>
      <c r="G83" s="425"/>
    </row>
    <row r="84" spans="1:7" ht="25.5">
      <c r="A84" s="435"/>
      <c r="B84" s="320" t="s">
        <v>125</v>
      </c>
      <c r="C84" s="320" t="s">
        <v>248</v>
      </c>
      <c r="D84" s="429"/>
      <c r="E84" s="432"/>
      <c r="F84" s="425"/>
      <c r="G84" s="425"/>
    </row>
    <row r="85" spans="1:7" ht="25.5">
      <c r="A85" s="435"/>
      <c r="B85" s="320" t="s">
        <v>126</v>
      </c>
      <c r="C85" s="320" t="s">
        <v>248</v>
      </c>
      <c r="D85" s="430"/>
      <c r="E85" s="433"/>
      <c r="F85" s="426"/>
      <c r="G85" s="426"/>
    </row>
    <row r="86" spans="1:7" ht="25.5" customHeight="1" hidden="1">
      <c r="A86" s="443" t="s">
        <v>127</v>
      </c>
      <c r="B86" s="320" t="s">
        <v>284</v>
      </c>
      <c r="C86" s="320" t="s">
        <v>248</v>
      </c>
      <c r="D86" s="444"/>
      <c r="E86" s="325"/>
      <c r="F86" s="315" t="s">
        <v>480</v>
      </c>
      <c r="G86" s="315" t="s">
        <v>602</v>
      </c>
    </row>
    <row r="87" spans="1:7" ht="25.5" customHeight="1" hidden="1">
      <c r="A87" s="443"/>
      <c r="B87" s="320" t="s">
        <v>129</v>
      </c>
      <c r="C87" s="320" t="s">
        <v>248</v>
      </c>
      <c r="D87" s="445"/>
      <c r="E87" s="325"/>
      <c r="F87" s="315" t="s">
        <v>480</v>
      </c>
      <c r="G87" s="315" t="s">
        <v>602</v>
      </c>
    </row>
    <row r="88" spans="1:7" ht="38.25" customHeight="1" hidden="1">
      <c r="A88" s="443"/>
      <c r="B88" s="320" t="s">
        <v>130</v>
      </c>
      <c r="C88" s="320" t="s">
        <v>455</v>
      </c>
      <c r="D88" s="445"/>
      <c r="E88" s="325"/>
      <c r="F88" s="315" t="s">
        <v>480</v>
      </c>
      <c r="G88" s="315" t="s">
        <v>602</v>
      </c>
    </row>
    <row r="89" spans="1:7" ht="15.75" customHeight="1" hidden="1">
      <c r="A89" s="443"/>
      <c r="B89" s="320" t="s">
        <v>131</v>
      </c>
      <c r="C89" s="320" t="s">
        <v>455</v>
      </c>
      <c r="D89" s="446"/>
      <c r="E89" s="325"/>
      <c r="F89" s="315" t="s">
        <v>480</v>
      </c>
      <c r="G89" s="315" t="s">
        <v>602</v>
      </c>
    </row>
    <row r="90" spans="1:7" ht="25.5" customHeight="1" hidden="1">
      <c r="A90" s="443" t="s">
        <v>132</v>
      </c>
      <c r="B90" s="320" t="s">
        <v>285</v>
      </c>
      <c r="C90" s="320" t="s">
        <v>641</v>
      </c>
      <c r="D90" s="444"/>
      <c r="E90" s="325"/>
      <c r="F90" s="315" t="s">
        <v>480</v>
      </c>
      <c r="G90" s="315" t="s">
        <v>602</v>
      </c>
    </row>
    <row r="91" spans="1:7" ht="25.5" customHeight="1" hidden="1">
      <c r="A91" s="443"/>
      <c r="B91" s="320" t="s">
        <v>134</v>
      </c>
      <c r="C91" s="320" t="s">
        <v>248</v>
      </c>
      <c r="D91" s="446"/>
      <c r="E91" s="325"/>
      <c r="F91" s="315" t="s">
        <v>480</v>
      </c>
      <c r="G91" s="315" t="s">
        <v>602</v>
      </c>
    </row>
    <row r="92" spans="1:7" s="327" customFormat="1" ht="38.25">
      <c r="A92" s="442" t="s">
        <v>135</v>
      </c>
      <c r="B92" s="442"/>
      <c r="C92" s="442"/>
      <c r="D92" s="326">
        <v>25</v>
      </c>
      <c r="E92" s="325" t="s">
        <v>645</v>
      </c>
      <c r="F92" s="315" t="s">
        <v>480</v>
      </c>
      <c r="G92" s="315" t="s">
        <v>602</v>
      </c>
    </row>
    <row r="93" spans="6:7" ht="15.75" hidden="1">
      <c r="F93" s="330"/>
      <c r="G93" s="330"/>
    </row>
    <row r="94" spans="2:7" ht="15.75" hidden="1">
      <c r="B94" s="328" t="s">
        <v>286</v>
      </c>
      <c r="F94" s="330"/>
      <c r="G94" s="330"/>
    </row>
    <row r="95" spans="6:7" ht="15.75" hidden="1">
      <c r="F95" s="330"/>
      <c r="G95" s="330"/>
    </row>
    <row r="96" spans="2:7" ht="15.75" hidden="1">
      <c r="B96" s="328" t="s">
        <v>287</v>
      </c>
      <c r="F96" s="330"/>
      <c r="G96" s="330"/>
    </row>
    <row r="97" spans="6:7" ht="15.75">
      <c r="F97" s="330"/>
      <c r="G97" s="330"/>
    </row>
    <row r="98" spans="6:7" ht="15.75">
      <c r="F98" s="330"/>
      <c r="G98" s="330"/>
    </row>
    <row r="99" spans="6:7" ht="15.75">
      <c r="F99" s="330"/>
      <c r="G99" s="330"/>
    </row>
    <row r="100" spans="6:7" ht="15.75">
      <c r="F100" s="330"/>
      <c r="G100" s="330"/>
    </row>
    <row r="101" spans="6:7" ht="15.75">
      <c r="F101" s="330"/>
      <c r="G101" s="330"/>
    </row>
    <row r="102" spans="6:7" ht="15.75">
      <c r="F102" s="330"/>
      <c r="G102" s="330"/>
    </row>
    <row r="103" spans="6:7" ht="15.75">
      <c r="F103" s="330"/>
      <c r="G103" s="330"/>
    </row>
    <row r="104" spans="6:7" ht="15.75">
      <c r="F104" s="330"/>
      <c r="G104" s="330"/>
    </row>
    <row r="105" spans="6:7" ht="15.75">
      <c r="F105" s="330"/>
      <c r="G105" s="330"/>
    </row>
    <row r="106" spans="6:7" ht="15.75">
      <c r="F106" s="330"/>
      <c r="G106" s="330"/>
    </row>
    <row r="107" spans="6:7" ht="15.75">
      <c r="F107" s="330"/>
      <c r="G107" s="330"/>
    </row>
    <row r="108" spans="6:7" ht="15.75">
      <c r="F108" s="330"/>
      <c r="G108" s="330"/>
    </row>
    <row r="109" spans="6:7" ht="15.75">
      <c r="F109" s="330"/>
      <c r="G109" s="330"/>
    </row>
    <row r="110" spans="6:7" ht="15.75">
      <c r="F110" s="330"/>
      <c r="G110" s="330"/>
    </row>
    <row r="111" spans="6:7" ht="15.75">
      <c r="F111" s="330"/>
      <c r="G111" s="330"/>
    </row>
    <row r="112" spans="6:7" ht="15.75">
      <c r="F112" s="330"/>
      <c r="G112" s="330"/>
    </row>
    <row r="113" spans="6:7" ht="15.75">
      <c r="F113" s="330"/>
      <c r="G113" s="330"/>
    </row>
    <row r="114" spans="6:7" ht="15.75">
      <c r="F114" s="330"/>
      <c r="G114" s="330"/>
    </row>
    <row r="115" spans="6:7" ht="15.75">
      <c r="F115" s="330"/>
      <c r="G115" s="330"/>
    </row>
    <row r="116" spans="6:7" ht="15.75">
      <c r="F116" s="330"/>
      <c r="G116" s="330"/>
    </row>
    <row r="117" spans="6:7" ht="15.75">
      <c r="F117" s="330"/>
      <c r="G117" s="330"/>
    </row>
    <row r="118" spans="6:7" ht="15.75">
      <c r="F118" s="330"/>
      <c r="G118" s="330"/>
    </row>
    <row r="119" spans="6:7" ht="15.75">
      <c r="F119" s="330"/>
      <c r="G119" s="330"/>
    </row>
    <row r="120" spans="6:7" ht="15.75">
      <c r="F120" s="330"/>
      <c r="G120" s="330"/>
    </row>
    <row r="121" spans="6:7" ht="15.75">
      <c r="F121" s="330"/>
      <c r="G121" s="330"/>
    </row>
    <row r="122" spans="6:7" ht="15.75">
      <c r="F122" s="330"/>
      <c r="G122" s="330"/>
    </row>
    <row r="123" spans="6:7" ht="15.75">
      <c r="F123" s="330"/>
      <c r="G123" s="330"/>
    </row>
    <row r="124" spans="6:7" ht="15.75">
      <c r="F124" s="330"/>
      <c r="G124" s="330"/>
    </row>
    <row r="125" spans="6:7" ht="15.75">
      <c r="F125" s="330"/>
      <c r="G125" s="330"/>
    </row>
    <row r="126" spans="6:7" ht="15.75">
      <c r="F126" s="330"/>
      <c r="G126" s="330"/>
    </row>
    <row r="127" spans="6:7" ht="15.75">
      <c r="F127" s="330"/>
      <c r="G127" s="330"/>
    </row>
    <row r="128" spans="6:7" ht="15.75">
      <c r="F128" s="330"/>
      <c r="G128" s="330"/>
    </row>
    <row r="129" spans="6:7" ht="15.75">
      <c r="F129" s="330"/>
      <c r="G129" s="330"/>
    </row>
    <row r="130" spans="6:7" ht="15.75">
      <c r="F130" s="330"/>
      <c r="G130" s="330"/>
    </row>
    <row r="131" spans="6:7" ht="15.75">
      <c r="F131" s="330"/>
      <c r="G131" s="330"/>
    </row>
    <row r="132" spans="6:7" ht="15.75">
      <c r="F132" s="330"/>
      <c r="G132" s="330"/>
    </row>
    <row r="133" spans="6:7" ht="15.75">
      <c r="F133" s="330"/>
      <c r="G133" s="330"/>
    </row>
    <row r="134" spans="6:7" ht="15.75">
      <c r="F134" s="330"/>
      <c r="G134" s="330"/>
    </row>
    <row r="135" spans="6:7" ht="15.75">
      <c r="F135" s="330"/>
      <c r="G135" s="330"/>
    </row>
    <row r="136" spans="6:7" ht="15.75">
      <c r="F136" s="330"/>
      <c r="G136" s="330"/>
    </row>
    <row r="137" spans="6:7" ht="15.75">
      <c r="F137" s="330"/>
      <c r="G137" s="330"/>
    </row>
    <row r="138" spans="6:7" ht="15.75">
      <c r="F138" s="330"/>
      <c r="G138" s="330"/>
    </row>
    <row r="139" spans="6:7" ht="15.75">
      <c r="F139" s="330"/>
      <c r="G139" s="330"/>
    </row>
    <row r="140" spans="6:7" ht="15.75">
      <c r="F140" s="330"/>
      <c r="G140" s="330"/>
    </row>
    <row r="141" spans="6:7" ht="15.75">
      <c r="F141" s="330"/>
      <c r="G141" s="330"/>
    </row>
    <row r="142" spans="6:7" ht="15.75">
      <c r="F142" s="330"/>
      <c r="G142" s="330"/>
    </row>
    <row r="143" spans="6:7" ht="15.75">
      <c r="F143" s="330"/>
      <c r="G143" s="330"/>
    </row>
    <row r="144" spans="6:7" ht="15.75">
      <c r="F144" s="330"/>
      <c r="G144" s="330"/>
    </row>
    <row r="145" spans="6:7" ht="15.75">
      <c r="F145" s="330"/>
      <c r="G145" s="330"/>
    </row>
    <row r="146" spans="6:7" ht="15.75">
      <c r="F146" s="330"/>
      <c r="G146" s="330"/>
    </row>
    <row r="147" spans="6:7" ht="15.75">
      <c r="F147" s="330"/>
      <c r="G147" s="330"/>
    </row>
    <row r="148" spans="6:7" ht="15.75">
      <c r="F148" s="330"/>
      <c r="G148" s="330"/>
    </row>
    <row r="149" spans="6:7" ht="15.75">
      <c r="F149" s="330"/>
      <c r="G149" s="330"/>
    </row>
    <row r="150" spans="6:7" ht="15.75">
      <c r="F150" s="330"/>
      <c r="G150" s="330"/>
    </row>
    <row r="151" spans="6:7" ht="15.75">
      <c r="F151" s="330"/>
      <c r="G151" s="330"/>
    </row>
    <row r="152" spans="6:7" ht="15.75">
      <c r="F152" s="330"/>
      <c r="G152" s="330"/>
    </row>
    <row r="153" spans="6:7" ht="15.75">
      <c r="F153" s="330"/>
      <c r="G153" s="330"/>
    </row>
    <row r="154" spans="6:7" ht="15.75">
      <c r="F154" s="330"/>
      <c r="G154" s="330"/>
    </row>
    <row r="155" spans="6:7" ht="15.75">
      <c r="F155" s="330"/>
      <c r="G155" s="330"/>
    </row>
    <row r="156" spans="6:7" ht="15.75">
      <c r="F156" s="330"/>
      <c r="G156" s="330"/>
    </row>
    <row r="157" spans="6:7" ht="15.75">
      <c r="F157" s="330"/>
      <c r="G157" s="330"/>
    </row>
    <row r="158" spans="6:7" ht="15.75">
      <c r="F158" s="330"/>
      <c r="G158" s="330"/>
    </row>
    <row r="159" spans="6:7" ht="15.75">
      <c r="F159" s="330"/>
      <c r="G159" s="330"/>
    </row>
    <row r="160" spans="6:7" ht="15.75">
      <c r="F160" s="330"/>
      <c r="G160" s="330"/>
    </row>
    <row r="161" spans="6:7" ht="15.75">
      <c r="F161" s="330"/>
      <c r="G161" s="330"/>
    </row>
    <row r="162" spans="6:7" ht="15.75">
      <c r="F162" s="330"/>
      <c r="G162" s="330"/>
    </row>
    <row r="163" spans="6:7" ht="15.75">
      <c r="F163" s="330"/>
      <c r="G163" s="330"/>
    </row>
    <row r="164" spans="6:7" ht="15.75">
      <c r="F164" s="330"/>
      <c r="G164" s="330"/>
    </row>
    <row r="165" spans="6:7" ht="15.75">
      <c r="F165" s="330"/>
      <c r="G165" s="330"/>
    </row>
    <row r="166" spans="6:7" ht="15.75">
      <c r="F166" s="330"/>
      <c r="G166" s="330"/>
    </row>
    <row r="167" spans="6:7" ht="15.75">
      <c r="F167" s="330"/>
      <c r="G167" s="330"/>
    </row>
    <row r="168" spans="6:7" ht="15.75">
      <c r="F168" s="330"/>
      <c r="G168" s="330"/>
    </row>
    <row r="169" spans="6:7" ht="15.75">
      <c r="F169" s="330"/>
      <c r="G169" s="330"/>
    </row>
    <row r="170" spans="6:7" ht="15.75">
      <c r="F170" s="330"/>
      <c r="G170" s="330"/>
    </row>
    <row r="171" spans="6:7" ht="15.75">
      <c r="F171" s="330"/>
      <c r="G171" s="330"/>
    </row>
    <row r="172" spans="6:7" ht="15.75">
      <c r="F172" s="330"/>
      <c r="G172" s="330"/>
    </row>
    <row r="173" spans="6:7" ht="15.75">
      <c r="F173" s="330"/>
      <c r="G173" s="330"/>
    </row>
    <row r="174" spans="6:7" ht="15.75">
      <c r="F174" s="330"/>
      <c r="G174" s="330"/>
    </row>
    <row r="175" spans="6:7" ht="15.75">
      <c r="F175" s="330"/>
      <c r="G175" s="330"/>
    </row>
    <row r="176" spans="6:7" ht="15.75">
      <c r="F176" s="330"/>
      <c r="G176" s="330"/>
    </row>
    <row r="177" spans="6:7" ht="15.75">
      <c r="F177" s="330"/>
      <c r="G177" s="330"/>
    </row>
    <row r="178" spans="6:7" ht="15.75">
      <c r="F178" s="330"/>
      <c r="G178" s="330"/>
    </row>
    <row r="179" spans="6:7" ht="15.75">
      <c r="F179" s="330"/>
      <c r="G179" s="330"/>
    </row>
    <row r="180" spans="6:7" ht="15.75">
      <c r="F180" s="330"/>
      <c r="G180" s="330"/>
    </row>
    <row r="181" spans="6:7" ht="15.75">
      <c r="F181" s="330"/>
      <c r="G181" s="330"/>
    </row>
    <row r="182" spans="6:7" ht="15.75">
      <c r="F182" s="330"/>
      <c r="G182" s="330"/>
    </row>
    <row r="183" spans="6:7" ht="15.75">
      <c r="F183" s="330"/>
      <c r="G183" s="330"/>
    </row>
    <row r="184" spans="6:7" ht="15.75">
      <c r="F184" s="330"/>
      <c r="G184" s="330"/>
    </row>
    <row r="185" spans="6:7" ht="15.75">
      <c r="F185" s="330"/>
      <c r="G185" s="330"/>
    </row>
    <row r="186" spans="6:7" ht="15.75">
      <c r="F186" s="330"/>
      <c r="G186" s="330"/>
    </row>
    <row r="187" spans="6:7" ht="15.75">
      <c r="F187" s="330"/>
      <c r="G187" s="330"/>
    </row>
    <row r="188" spans="6:7" ht="15.75">
      <c r="F188" s="330"/>
      <c r="G188" s="330"/>
    </row>
    <row r="189" spans="6:7" ht="15.75">
      <c r="F189" s="330"/>
      <c r="G189" s="330"/>
    </row>
    <row r="190" spans="6:7" ht="15.75">
      <c r="F190" s="330"/>
      <c r="G190" s="330"/>
    </row>
    <row r="191" spans="6:7" ht="15.75">
      <c r="F191" s="330"/>
      <c r="G191" s="330"/>
    </row>
    <row r="192" spans="6:7" ht="15.75">
      <c r="F192" s="330"/>
      <c r="G192" s="330"/>
    </row>
    <row r="193" spans="6:7" ht="15.75">
      <c r="F193" s="330"/>
      <c r="G193" s="330"/>
    </row>
    <row r="194" spans="6:7" ht="15.75">
      <c r="F194" s="330"/>
      <c r="G194" s="330"/>
    </row>
    <row r="195" spans="6:7" ht="15.75">
      <c r="F195" s="330"/>
      <c r="G195" s="330"/>
    </row>
    <row r="196" spans="6:7" ht="15.75">
      <c r="F196" s="330"/>
      <c r="G196" s="330"/>
    </row>
    <row r="197" spans="6:7" ht="15.75">
      <c r="F197" s="330"/>
      <c r="G197" s="330"/>
    </row>
    <row r="198" spans="6:7" ht="15.75">
      <c r="F198" s="330"/>
      <c r="G198" s="330"/>
    </row>
    <row r="199" spans="6:7" ht="15.75">
      <c r="F199" s="330"/>
      <c r="G199" s="330"/>
    </row>
    <row r="200" spans="6:7" ht="15.75">
      <c r="F200" s="330"/>
      <c r="G200" s="330"/>
    </row>
    <row r="201" spans="6:7" ht="15.75">
      <c r="F201" s="330"/>
      <c r="G201" s="330"/>
    </row>
    <row r="202" spans="6:7" ht="15.75">
      <c r="F202" s="330"/>
      <c r="G202" s="330"/>
    </row>
    <row r="203" spans="6:7" ht="15.75">
      <c r="F203" s="330"/>
      <c r="G203" s="330"/>
    </row>
    <row r="204" spans="6:7" ht="15.75">
      <c r="F204" s="330"/>
      <c r="G204" s="330"/>
    </row>
    <row r="205" spans="6:7" ht="15.75">
      <c r="F205" s="330"/>
      <c r="G205" s="330"/>
    </row>
    <row r="206" spans="6:7" ht="15.75">
      <c r="F206" s="330"/>
      <c r="G206" s="330"/>
    </row>
    <row r="207" spans="6:7" ht="15.75">
      <c r="F207" s="330"/>
      <c r="G207" s="330"/>
    </row>
    <row r="208" spans="6:7" ht="15.75">
      <c r="F208" s="330"/>
      <c r="G208" s="330"/>
    </row>
    <row r="209" spans="6:7" ht="15.75">
      <c r="F209" s="330"/>
      <c r="G209" s="330"/>
    </row>
    <row r="210" spans="6:7" ht="15.75">
      <c r="F210" s="330"/>
      <c r="G210" s="330"/>
    </row>
    <row r="211" spans="6:7" ht="15.75">
      <c r="F211" s="330"/>
      <c r="G211" s="330"/>
    </row>
    <row r="212" spans="6:7" ht="15.75">
      <c r="F212" s="330"/>
      <c r="G212" s="330"/>
    </row>
    <row r="213" spans="6:7" ht="15.75">
      <c r="F213" s="330"/>
      <c r="G213" s="330"/>
    </row>
    <row r="214" spans="6:7" ht="15.75">
      <c r="F214" s="330"/>
      <c r="G214" s="330"/>
    </row>
    <row r="215" spans="6:7" ht="15.75">
      <c r="F215" s="330"/>
      <c r="G215" s="330"/>
    </row>
    <row r="216" spans="6:7" ht="15.75">
      <c r="F216" s="330"/>
      <c r="G216" s="330"/>
    </row>
    <row r="217" spans="6:7" ht="15.75">
      <c r="F217" s="330"/>
      <c r="G217" s="330"/>
    </row>
    <row r="218" spans="6:7" ht="15.75">
      <c r="F218" s="330"/>
      <c r="G218" s="330"/>
    </row>
    <row r="219" spans="6:7" ht="15.75">
      <c r="F219" s="330"/>
      <c r="G219" s="330"/>
    </row>
    <row r="220" spans="6:7" ht="15.75">
      <c r="F220" s="330"/>
      <c r="G220" s="330"/>
    </row>
    <row r="221" spans="6:7" ht="15.75">
      <c r="F221" s="330"/>
      <c r="G221" s="330"/>
    </row>
    <row r="222" spans="6:7" ht="15.75">
      <c r="F222" s="330"/>
      <c r="G222" s="330"/>
    </row>
    <row r="223" spans="6:7" ht="15.75">
      <c r="F223" s="330"/>
      <c r="G223" s="330"/>
    </row>
    <row r="224" spans="6:7" ht="15.75">
      <c r="F224" s="330"/>
      <c r="G224" s="330"/>
    </row>
    <row r="225" spans="6:7" ht="15.75">
      <c r="F225" s="330"/>
      <c r="G225" s="330"/>
    </row>
    <row r="226" spans="6:7" ht="15.75">
      <c r="F226" s="330"/>
      <c r="G226" s="330"/>
    </row>
    <row r="227" spans="6:7" ht="15.75">
      <c r="F227" s="330"/>
      <c r="G227" s="330"/>
    </row>
    <row r="228" spans="6:7" ht="15.75">
      <c r="F228" s="330"/>
      <c r="G228" s="330"/>
    </row>
    <row r="229" spans="6:7" ht="15.75">
      <c r="F229" s="330"/>
      <c r="G229" s="330"/>
    </row>
    <row r="230" spans="6:7" ht="15.75">
      <c r="F230" s="330"/>
      <c r="G230" s="330"/>
    </row>
    <row r="231" spans="6:7" ht="15.75">
      <c r="F231" s="330"/>
      <c r="G231" s="330"/>
    </row>
    <row r="232" spans="6:7" ht="15.75">
      <c r="F232" s="330"/>
      <c r="G232" s="330"/>
    </row>
    <row r="233" spans="6:7" ht="15.75">
      <c r="F233" s="330"/>
      <c r="G233" s="330"/>
    </row>
    <row r="234" spans="6:7" ht="15.75">
      <c r="F234" s="330"/>
      <c r="G234" s="330"/>
    </row>
    <row r="235" spans="6:7" ht="15.75">
      <c r="F235" s="330"/>
      <c r="G235" s="330"/>
    </row>
    <row r="236" spans="6:7" ht="15.75">
      <c r="F236" s="330"/>
      <c r="G236" s="330"/>
    </row>
    <row r="237" spans="6:7" ht="15.75">
      <c r="F237" s="330"/>
      <c r="G237" s="330"/>
    </row>
    <row r="238" spans="6:7" ht="15.75">
      <c r="F238" s="330"/>
      <c r="G238" s="330"/>
    </row>
    <row r="239" spans="6:7" ht="15.75">
      <c r="F239" s="330"/>
      <c r="G239" s="330"/>
    </row>
    <row r="240" spans="6:7" ht="15.75">
      <c r="F240" s="330"/>
      <c r="G240" s="330"/>
    </row>
    <row r="241" spans="6:7" ht="15.75">
      <c r="F241" s="330"/>
      <c r="G241" s="330"/>
    </row>
    <row r="242" spans="6:7" ht="15.75">
      <c r="F242" s="330"/>
      <c r="G242" s="330"/>
    </row>
    <row r="243" spans="6:7" ht="15.75">
      <c r="F243" s="330"/>
      <c r="G243" s="330"/>
    </row>
    <row r="244" spans="6:7" ht="15.75">
      <c r="F244" s="330"/>
      <c r="G244" s="330"/>
    </row>
    <row r="245" spans="6:7" ht="15.75">
      <c r="F245" s="330"/>
      <c r="G245" s="330"/>
    </row>
    <row r="246" spans="6:7" ht="15.75">
      <c r="F246" s="330"/>
      <c r="G246" s="330"/>
    </row>
    <row r="247" spans="6:7" ht="15.75">
      <c r="F247" s="330"/>
      <c r="G247" s="330"/>
    </row>
    <row r="248" spans="6:7" ht="15.75">
      <c r="F248" s="330"/>
      <c r="G248" s="330"/>
    </row>
    <row r="249" spans="6:7" ht="15.75">
      <c r="F249" s="330"/>
      <c r="G249" s="330"/>
    </row>
    <row r="250" spans="6:7" ht="15.75">
      <c r="F250" s="330"/>
      <c r="G250" s="330"/>
    </row>
    <row r="251" spans="6:7" ht="15.75">
      <c r="F251" s="330"/>
      <c r="G251" s="330"/>
    </row>
    <row r="252" spans="6:7" ht="15.75">
      <c r="F252" s="330"/>
      <c r="G252" s="330"/>
    </row>
    <row r="253" spans="6:7" ht="15.75">
      <c r="F253" s="330"/>
      <c r="G253" s="330"/>
    </row>
    <row r="254" spans="6:7" ht="15.75">
      <c r="F254" s="330"/>
      <c r="G254" s="330"/>
    </row>
    <row r="255" spans="6:7" ht="15.75">
      <c r="F255" s="330"/>
      <c r="G255" s="330"/>
    </row>
    <row r="256" spans="6:7" ht="15.75">
      <c r="F256" s="330"/>
      <c r="G256" s="330"/>
    </row>
    <row r="257" spans="6:7" ht="15.75">
      <c r="F257" s="330"/>
      <c r="G257" s="330"/>
    </row>
    <row r="258" spans="6:7" ht="15.75">
      <c r="F258" s="330"/>
      <c r="G258" s="330"/>
    </row>
    <row r="259" spans="6:7" ht="15.75">
      <c r="F259" s="330"/>
      <c r="G259" s="330"/>
    </row>
    <row r="260" spans="6:7" ht="15.75">
      <c r="F260" s="330"/>
      <c r="G260" s="330"/>
    </row>
    <row r="261" spans="6:7" ht="15.75">
      <c r="F261" s="330"/>
      <c r="G261" s="330"/>
    </row>
    <row r="262" spans="6:7" ht="15.75">
      <c r="F262" s="330"/>
      <c r="G262" s="330"/>
    </row>
    <row r="263" spans="6:7" ht="15.75">
      <c r="F263" s="330"/>
      <c r="G263" s="330"/>
    </row>
    <row r="264" spans="6:7" ht="15.75">
      <c r="F264" s="330"/>
      <c r="G264" s="330"/>
    </row>
    <row r="265" spans="6:7" ht="15.75">
      <c r="F265" s="330"/>
      <c r="G265" s="330"/>
    </row>
    <row r="266" spans="6:7" ht="15.75">
      <c r="F266" s="330"/>
      <c r="G266" s="330"/>
    </row>
    <row r="267" spans="6:7" ht="15.75">
      <c r="F267" s="330"/>
      <c r="G267" s="330"/>
    </row>
    <row r="268" spans="6:7" ht="15.75">
      <c r="F268" s="330"/>
      <c r="G268" s="330"/>
    </row>
    <row r="269" spans="6:7" ht="15.75">
      <c r="F269" s="330"/>
      <c r="G269" s="330"/>
    </row>
    <row r="270" spans="6:7" ht="15.75">
      <c r="F270" s="330"/>
      <c r="G270" s="330"/>
    </row>
    <row r="271" spans="6:7" ht="15.75">
      <c r="F271" s="330"/>
      <c r="G271" s="330"/>
    </row>
    <row r="272" spans="6:7" ht="15.75">
      <c r="F272" s="330"/>
      <c r="G272" s="330"/>
    </row>
    <row r="273" spans="6:7" ht="15.75">
      <c r="F273" s="330"/>
      <c r="G273" s="330"/>
    </row>
    <row r="274" spans="6:7" ht="15.75">
      <c r="F274" s="330"/>
      <c r="G274" s="330"/>
    </row>
    <row r="275" spans="6:7" ht="15.75">
      <c r="F275" s="330"/>
      <c r="G275" s="330"/>
    </row>
    <row r="276" spans="6:7" ht="15.75">
      <c r="F276" s="330"/>
      <c r="G276" s="330"/>
    </row>
    <row r="277" spans="6:7" ht="15.75">
      <c r="F277" s="330"/>
      <c r="G277" s="330"/>
    </row>
    <row r="278" spans="6:7" ht="15.75">
      <c r="F278" s="330"/>
      <c r="G278" s="330"/>
    </row>
    <row r="279" spans="6:7" ht="15.75">
      <c r="F279" s="330"/>
      <c r="G279" s="330"/>
    </row>
    <row r="280" spans="6:7" ht="15.75">
      <c r="F280" s="330"/>
      <c r="G280" s="330"/>
    </row>
    <row r="281" spans="6:7" ht="15.75">
      <c r="F281" s="330"/>
      <c r="G281" s="330"/>
    </row>
    <row r="282" spans="6:7" ht="15.75">
      <c r="F282" s="330"/>
      <c r="G282" s="330"/>
    </row>
    <row r="283" spans="6:7" ht="15.75">
      <c r="F283" s="330"/>
      <c r="G283" s="330"/>
    </row>
    <row r="284" spans="6:7" ht="15.75">
      <c r="F284" s="330"/>
      <c r="G284" s="330"/>
    </row>
    <row r="285" spans="6:7" ht="15.75">
      <c r="F285" s="330"/>
      <c r="G285" s="330"/>
    </row>
    <row r="286" spans="6:7" ht="15.75">
      <c r="F286" s="330"/>
      <c r="G286" s="330"/>
    </row>
    <row r="287" spans="6:7" ht="15.75">
      <c r="F287" s="330"/>
      <c r="G287" s="330"/>
    </row>
    <row r="288" spans="6:7" ht="15.75">
      <c r="F288" s="330"/>
      <c r="G288" s="330"/>
    </row>
    <row r="289" spans="6:7" ht="15.75">
      <c r="F289" s="330"/>
      <c r="G289" s="330"/>
    </row>
    <row r="290" spans="6:7" ht="15.75">
      <c r="F290" s="330"/>
      <c r="G290" s="330"/>
    </row>
    <row r="291" spans="6:7" ht="15.75">
      <c r="F291" s="330"/>
      <c r="G291" s="330"/>
    </row>
    <row r="292" spans="6:7" ht="15.75">
      <c r="F292" s="330"/>
      <c r="G292" s="330"/>
    </row>
  </sheetData>
  <sheetProtection/>
  <mergeCells count="45">
    <mergeCell ref="A92:C92"/>
    <mergeCell ref="A36:A37"/>
    <mergeCell ref="G67:G85"/>
    <mergeCell ref="A86:A89"/>
    <mergeCell ref="D86:D89"/>
    <mergeCell ref="A90:A91"/>
    <mergeCell ref="D90:D91"/>
    <mergeCell ref="G39:G58"/>
    <mergeCell ref="A40:A45"/>
    <mergeCell ref="A46:A49"/>
    <mergeCell ref="G17:G38"/>
    <mergeCell ref="A19:A23"/>
    <mergeCell ref="A24:A31"/>
    <mergeCell ref="A32:A35"/>
    <mergeCell ref="A3:C3"/>
    <mergeCell ref="D3:D16"/>
    <mergeCell ref="E3:E16"/>
    <mergeCell ref="F3:F16"/>
    <mergeCell ref="A50:A53"/>
    <mergeCell ref="A54:A56"/>
    <mergeCell ref="A39:C39"/>
    <mergeCell ref="D39:D58"/>
    <mergeCell ref="G3:G16"/>
    <mergeCell ref="A9:A10"/>
    <mergeCell ref="A17:C17"/>
    <mergeCell ref="D17:D38"/>
    <mergeCell ref="E17:E38"/>
    <mergeCell ref="F17:F38"/>
    <mergeCell ref="E39:E58"/>
    <mergeCell ref="F39:F58"/>
    <mergeCell ref="G59:G66"/>
    <mergeCell ref="A60:A61"/>
    <mergeCell ref="C60:C66"/>
    <mergeCell ref="A62:A63"/>
    <mergeCell ref="A64:A65"/>
    <mergeCell ref="A59:C59"/>
    <mergeCell ref="D59:D66"/>
    <mergeCell ref="E59:E66"/>
    <mergeCell ref="F59:F66"/>
    <mergeCell ref="A67:C67"/>
    <mergeCell ref="D67:D85"/>
    <mergeCell ref="E67:E85"/>
    <mergeCell ref="F67:F85"/>
    <mergeCell ref="A79:A80"/>
    <mergeCell ref="A82:A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7">
      <selection activeCell="B9" sqref="B9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5" t="s">
        <v>718</v>
      </c>
      <c r="B1" s="9"/>
      <c r="C1" s="9"/>
      <c r="D1" s="9"/>
    </row>
    <row r="2" spans="1:4" ht="14.25">
      <c r="A2" s="75" t="s">
        <v>719</v>
      </c>
      <c r="B2" s="9"/>
      <c r="C2" s="9"/>
      <c r="D2" s="9"/>
    </row>
    <row r="3" spans="1:4" ht="13.5" thickBot="1">
      <c r="A3" s="9"/>
      <c r="B3" s="9"/>
      <c r="C3" s="9"/>
      <c r="D3" s="9"/>
    </row>
    <row r="4" spans="1:4" ht="16.5" thickBot="1">
      <c r="A4" s="76" t="s">
        <v>444</v>
      </c>
      <c r="B4" s="77" t="s">
        <v>532</v>
      </c>
      <c r="C4" s="77" t="s">
        <v>671</v>
      </c>
      <c r="D4" s="78" t="s">
        <v>534</v>
      </c>
    </row>
    <row r="5" spans="1:4" ht="16.5" thickBot="1">
      <c r="A5" s="79" t="s">
        <v>862</v>
      </c>
      <c r="B5" s="79" t="s">
        <v>535</v>
      </c>
      <c r="C5" s="80" t="s">
        <v>536</v>
      </c>
      <c r="D5" s="81"/>
    </row>
    <row r="6" spans="1:4" ht="21" customHeight="1" thickBot="1">
      <c r="A6" s="58" t="s">
        <v>863</v>
      </c>
      <c r="B6" s="58" t="s">
        <v>720</v>
      </c>
      <c r="C6" s="52" t="s">
        <v>536</v>
      </c>
      <c r="D6" s="12" t="s">
        <v>721</v>
      </c>
    </row>
    <row r="7" spans="1:4" ht="15.75">
      <c r="A7" s="58" t="s">
        <v>136</v>
      </c>
      <c r="B7" s="58" t="s">
        <v>722</v>
      </c>
      <c r="C7" s="52" t="s">
        <v>536</v>
      </c>
      <c r="D7" s="54" t="s">
        <v>723</v>
      </c>
    </row>
    <row r="8" spans="1:4" ht="16.5" thickBot="1">
      <c r="A8" s="58" t="s">
        <v>137</v>
      </c>
      <c r="B8" s="58" t="s">
        <v>482</v>
      </c>
      <c r="C8" s="52" t="s">
        <v>536</v>
      </c>
      <c r="D8" s="54" t="s">
        <v>486</v>
      </c>
    </row>
    <row r="9" spans="1:4" ht="16.5" thickBot="1">
      <c r="A9" s="58" t="s">
        <v>544</v>
      </c>
      <c r="B9" s="58" t="s">
        <v>724</v>
      </c>
      <c r="C9" s="58" t="s">
        <v>725</v>
      </c>
      <c r="D9" s="11">
        <v>26.09</v>
      </c>
    </row>
    <row r="10" spans="1:4" ht="15.75">
      <c r="A10" s="58" t="s">
        <v>545</v>
      </c>
      <c r="B10" s="58" t="s">
        <v>726</v>
      </c>
      <c r="C10" s="52" t="s">
        <v>536</v>
      </c>
      <c r="D10" s="54" t="s">
        <v>727</v>
      </c>
    </row>
    <row r="11" spans="1:4" ht="16.5" thickBot="1">
      <c r="A11" s="58" t="s">
        <v>547</v>
      </c>
      <c r="B11" s="58" t="s">
        <v>728</v>
      </c>
      <c r="C11" s="52" t="s">
        <v>536</v>
      </c>
      <c r="D11" s="54" t="s">
        <v>729</v>
      </c>
    </row>
    <row r="12" spans="1:4" ht="33" customHeight="1" thickBot="1">
      <c r="A12" s="58" t="s">
        <v>549</v>
      </c>
      <c r="B12" s="82" t="s">
        <v>730</v>
      </c>
      <c r="C12" s="52" t="s">
        <v>536</v>
      </c>
      <c r="D12" s="13" t="s">
        <v>498</v>
      </c>
    </row>
    <row r="13" spans="1:4" ht="16.5" thickBot="1">
      <c r="A13" s="58" t="s">
        <v>551</v>
      </c>
      <c r="B13" s="58" t="s">
        <v>731</v>
      </c>
      <c r="C13" s="52" t="s">
        <v>536</v>
      </c>
      <c r="D13" s="83" t="s">
        <v>542</v>
      </c>
    </row>
    <row r="14" spans="1:4" ht="16.5" thickBot="1">
      <c r="A14" s="58" t="s">
        <v>553</v>
      </c>
      <c r="B14" s="58" t="s">
        <v>732</v>
      </c>
      <c r="C14" s="11" t="s">
        <v>733</v>
      </c>
      <c r="D14" s="11">
        <v>5.183</v>
      </c>
    </row>
    <row r="15" spans="1:4" ht="34.5" customHeight="1" thickBot="1">
      <c r="A15" s="84">
        <v>11</v>
      </c>
      <c r="B15" s="82" t="s">
        <v>734</v>
      </c>
      <c r="C15" s="52" t="s">
        <v>536</v>
      </c>
      <c r="D15" s="13" t="s">
        <v>501</v>
      </c>
    </row>
    <row r="16" spans="1:4" ht="19.5" customHeight="1" thickBot="1">
      <c r="A16" s="85" t="s">
        <v>735</v>
      </c>
      <c r="B16" s="58" t="s">
        <v>736</v>
      </c>
      <c r="C16" s="52" t="s">
        <v>737</v>
      </c>
      <c r="D16" s="86">
        <v>0.03</v>
      </c>
    </row>
    <row r="17" spans="1:4" ht="35.25" customHeight="1" thickBot="1">
      <c r="A17" s="58" t="s">
        <v>738</v>
      </c>
      <c r="B17" s="82" t="s">
        <v>739</v>
      </c>
      <c r="C17" s="52" t="s">
        <v>536</v>
      </c>
      <c r="D17" s="13" t="s">
        <v>740</v>
      </c>
    </row>
    <row r="19" ht="13.5" thickBot="1"/>
    <row r="20" spans="1:4" ht="16.5" thickBot="1">
      <c r="A20" s="76" t="s">
        <v>444</v>
      </c>
      <c r="B20" s="77" t="s">
        <v>532</v>
      </c>
      <c r="C20" s="77" t="s">
        <v>671</v>
      </c>
      <c r="D20" s="78" t="s">
        <v>534</v>
      </c>
    </row>
    <row r="21" spans="1:4" ht="16.5" thickBot="1">
      <c r="A21" s="79" t="s">
        <v>862</v>
      </c>
      <c r="B21" s="79" t="s">
        <v>535</v>
      </c>
      <c r="C21" s="80" t="s">
        <v>536</v>
      </c>
      <c r="D21" s="81"/>
    </row>
    <row r="22" spans="1:4" ht="15.75">
      <c r="A22" s="58" t="s">
        <v>863</v>
      </c>
      <c r="B22" s="58" t="s">
        <v>720</v>
      </c>
      <c r="C22" s="52" t="s">
        <v>536</v>
      </c>
      <c r="D22" s="87" t="s">
        <v>721</v>
      </c>
    </row>
    <row r="23" spans="1:4" ht="15.75">
      <c r="A23" s="58" t="s">
        <v>136</v>
      </c>
      <c r="B23" s="58" t="s">
        <v>722</v>
      </c>
      <c r="C23" s="88" t="s">
        <v>536</v>
      </c>
      <c r="D23" s="54" t="s">
        <v>723</v>
      </c>
    </row>
    <row r="24" spans="1:4" ht="15.75">
      <c r="A24" s="58" t="s">
        <v>137</v>
      </c>
      <c r="B24" s="58" t="s">
        <v>482</v>
      </c>
      <c r="C24" s="88" t="s">
        <v>536</v>
      </c>
      <c r="D24" s="54" t="s">
        <v>486</v>
      </c>
    </row>
    <row r="25" spans="1:4" ht="15.75">
      <c r="A25" s="58" t="s">
        <v>544</v>
      </c>
      <c r="B25" s="58" t="s">
        <v>724</v>
      </c>
      <c r="C25" s="68" t="s">
        <v>725</v>
      </c>
      <c r="D25" s="89">
        <v>29.97</v>
      </c>
    </row>
    <row r="26" spans="1:4" ht="15.75">
      <c r="A26" s="58" t="s">
        <v>545</v>
      </c>
      <c r="B26" s="58" t="s">
        <v>726</v>
      </c>
      <c r="C26" s="88" t="s">
        <v>536</v>
      </c>
      <c r="D26" s="54" t="s">
        <v>727</v>
      </c>
    </row>
    <row r="27" spans="1:4" ht="15.75">
      <c r="A27" s="58" t="s">
        <v>547</v>
      </c>
      <c r="B27" s="58" t="s">
        <v>728</v>
      </c>
      <c r="C27" s="88" t="s">
        <v>536</v>
      </c>
      <c r="D27" s="54" t="s">
        <v>729</v>
      </c>
    </row>
    <row r="28" spans="1:4" ht="31.5">
      <c r="A28" s="58" t="s">
        <v>549</v>
      </c>
      <c r="B28" s="82" t="s">
        <v>730</v>
      </c>
      <c r="C28" s="88" t="s">
        <v>536</v>
      </c>
      <c r="D28" s="90" t="s">
        <v>498</v>
      </c>
    </row>
    <row r="29" spans="1:4" ht="15.75">
      <c r="A29" s="58" t="s">
        <v>551</v>
      </c>
      <c r="B29" s="58" t="s">
        <v>731</v>
      </c>
      <c r="C29" s="91" t="s">
        <v>536</v>
      </c>
      <c r="D29" s="83">
        <v>42186</v>
      </c>
    </row>
    <row r="30" spans="1:4" ht="15.75">
      <c r="A30" s="58" t="s">
        <v>553</v>
      </c>
      <c r="B30" s="68" t="s">
        <v>732</v>
      </c>
      <c r="C30" s="92" t="s">
        <v>733</v>
      </c>
      <c r="D30" s="89">
        <v>5.654</v>
      </c>
    </row>
    <row r="31" spans="1:4" ht="31.5">
      <c r="A31" s="84">
        <v>11</v>
      </c>
      <c r="B31" s="82" t="s">
        <v>734</v>
      </c>
      <c r="C31" s="93" t="s">
        <v>536</v>
      </c>
      <c r="D31" s="90" t="s">
        <v>501</v>
      </c>
    </row>
    <row r="32" spans="1:4" ht="15.75">
      <c r="A32" s="85" t="s">
        <v>735</v>
      </c>
      <c r="B32" s="58" t="s">
        <v>736</v>
      </c>
      <c r="C32" s="88" t="s">
        <v>737</v>
      </c>
      <c r="D32" s="86">
        <v>0.03</v>
      </c>
    </row>
    <row r="33" spans="1:4" ht="31.5">
      <c r="A33" s="58" t="s">
        <v>738</v>
      </c>
      <c r="B33" s="82" t="s">
        <v>739</v>
      </c>
      <c r="C33" s="88" t="s">
        <v>536</v>
      </c>
      <c r="D33" s="90" t="s">
        <v>740</v>
      </c>
    </row>
    <row r="35" ht="13.5" thickBot="1"/>
    <row r="36" spans="1:4" ht="16.5" thickBot="1">
      <c r="A36" s="76" t="s">
        <v>444</v>
      </c>
      <c r="B36" s="77" t="s">
        <v>532</v>
      </c>
      <c r="C36" s="77" t="s">
        <v>671</v>
      </c>
      <c r="D36" s="78" t="s">
        <v>534</v>
      </c>
    </row>
    <row r="37" spans="1:4" ht="16.5" thickBot="1">
      <c r="A37" s="79" t="s">
        <v>862</v>
      </c>
      <c r="B37" s="79" t="s">
        <v>535</v>
      </c>
      <c r="C37" s="80" t="s">
        <v>536</v>
      </c>
      <c r="D37" s="81"/>
    </row>
    <row r="38" spans="1:4" ht="15.75">
      <c r="A38" s="58" t="s">
        <v>863</v>
      </c>
      <c r="B38" s="58" t="s">
        <v>720</v>
      </c>
      <c r="C38" s="52" t="s">
        <v>536</v>
      </c>
      <c r="D38" s="87" t="s">
        <v>487</v>
      </c>
    </row>
    <row r="39" spans="1:4" ht="15.75">
      <c r="A39" s="58" t="s">
        <v>136</v>
      </c>
      <c r="B39" s="58" t="s">
        <v>722</v>
      </c>
      <c r="C39" s="88" t="s">
        <v>536</v>
      </c>
      <c r="D39" s="54" t="s">
        <v>723</v>
      </c>
    </row>
    <row r="40" spans="1:4" ht="15.75">
      <c r="A40" s="58" t="s">
        <v>137</v>
      </c>
      <c r="B40" s="58" t="s">
        <v>482</v>
      </c>
      <c r="C40" s="88" t="s">
        <v>536</v>
      </c>
      <c r="D40" s="54" t="s">
        <v>486</v>
      </c>
    </row>
    <row r="41" spans="1:4" ht="15.75">
      <c r="A41" s="58" t="s">
        <v>544</v>
      </c>
      <c r="B41" s="58" t="s">
        <v>724</v>
      </c>
      <c r="C41" s="68" t="s">
        <v>725</v>
      </c>
      <c r="D41" s="89">
        <v>18.44</v>
      </c>
    </row>
    <row r="42" spans="1:4" ht="15.75">
      <c r="A42" s="58" t="s">
        <v>545</v>
      </c>
      <c r="B42" s="58" t="s">
        <v>726</v>
      </c>
      <c r="C42" s="88" t="s">
        <v>536</v>
      </c>
      <c r="D42" s="54" t="s">
        <v>727</v>
      </c>
    </row>
    <row r="43" spans="1:4" ht="15.75">
      <c r="A43" s="58" t="s">
        <v>547</v>
      </c>
      <c r="B43" s="58" t="s">
        <v>728</v>
      </c>
      <c r="C43" s="88" t="s">
        <v>536</v>
      </c>
      <c r="D43" s="94" t="s">
        <v>729</v>
      </c>
    </row>
    <row r="44" spans="1:4" ht="31.5">
      <c r="A44" s="58" t="s">
        <v>549</v>
      </c>
      <c r="B44" s="82" t="s">
        <v>730</v>
      </c>
      <c r="C44" s="88" t="s">
        <v>536</v>
      </c>
      <c r="D44" s="90" t="s">
        <v>503</v>
      </c>
    </row>
    <row r="45" spans="1:4" ht="15.75">
      <c r="A45" s="58" t="s">
        <v>551</v>
      </c>
      <c r="B45" s="58" t="s">
        <v>731</v>
      </c>
      <c r="C45" s="91" t="s">
        <v>536</v>
      </c>
      <c r="D45" s="95">
        <v>42005</v>
      </c>
    </row>
    <row r="46" spans="1:4" ht="15.75">
      <c r="A46" s="58" t="s">
        <v>553</v>
      </c>
      <c r="B46" s="68" t="s">
        <v>732</v>
      </c>
      <c r="C46" s="92" t="s">
        <v>733</v>
      </c>
      <c r="D46" s="89">
        <v>9.029</v>
      </c>
    </row>
    <row r="47" spans="1:4" ht="31.5">
      <c r="A47" s="84">
        <v>11</v>
      </c>
      <c r="B47" s="82" t="s">
        <v>741</v>
      </c>
      <c r="C47" s="93" t="s">
        <v>536</v>
      </c>
      <c r="D47" s="90" t="s">
        <v>501</v>
      </c>
    </row>
    <row r="49" ht="13.5" thickBot="1"/>
    <row r="50" spans="1:4" ht="16.5" thickBot="1">
      <c r="A50" s="76" t="s">
        <v>444</v>
      </c>
      <c r="B50" s="77" t="s">
        <v>532</v>
      </c>
      <c r="C50" s="77" t="s">
        <v>671</v>
      </c>
      <c r="D50" s="78" t="s">
        <v>534</v>
      </c>
    </row>
    <row r="51" spans="1:4" ht="16.5" thickBot="1">
      <c r="A51" s="79" t="s">
        <v>862</v>
      </c>
      <c r="B51" s="79" t="s">
        <v>535</v>
      </c>
      <c r="C51" s="80" t="s">
        <v>536</v>
      </c>
      <c r="D51" s="81"/>
    </row>
    <row r="52" spans="1:4" ht="15.75">
      <c r="A52" s="58" t="s">
        <v>863</v>
      </c>
      <c r="B52" s="58" t="s">
        <v>720</v>
      </c>
      <c r="C52" s="52" t="s">
        <v>536</v>
      </c>
      <c r="D52" s="87" t="s">
        <v>487</v>
      </c>
    </row>
    <row r="53" spans="1:4" ht="15.75">
      <c r="A53" s="58" t="s">
        <v>136</v>
      </c>
      <c r="B53" s="58" t="s">
        <v>722</v>
      </c>
      <c r="C53" s="88" t="s">
        <v>536</v>
      </c>
      <c r="D53" s="54" t="s">
        <v>723</v>
      </c>
    </row>
    <row r="54" spans="1:4" ht="15.75">
      <c r="A54" s="58" t="s">
        <v>137</v>
      </c>
      <c r="B54" s="58" t="s">
        <v>482</v>
      </c>
      <c r="C54" s="88" t="s">
        <v>536</v>
      </c>
      <c r="D54" s="54" t="s">
        <v>486</v>
      </c>
    </row>
    <row r="55" spans="1:4" ht="15.75">
      <c r="A55" s="58" t="s">
        <v>544</v>
      </c>
      <c r="B55" s="58" t="s">
        <v>724</v>
      </c>
      <c r="C55" s="68" t="s">
        <v>725</v>
      </c>
      <c r="D55" s="89">
        <v>21.18</v>
      </c>
    </row>
    <row r="56" spans="1:4" ht="15.75">
      <c r="A56" s="58" t="s">
        <v>545</v>
      </c>
      <c r="B56" s="58" t="s">
        <v>726</v>
      </c>
      <c r="C56" s="88" t="s">
        <v>536</v>
      </c>
      <c r="D56" s="54" t="s">
        <v>727</v>
      </c>
    </row>
    <row r="57" spans="1:4" ht="15.75">
      <c r="A57" s="58" t="s">
        <v>547</v>
      </c>
      <c r="B57" s="58" t="s">
        <v>728</v>
      </c>
      <c r="C57" s="88" t="s">
        <v>536</v>
      </c>
      <c r="D57" s="94" t="s">
        <v>729</v>
      </c>
    </row>
    <row r="58" spans="1:4" ht="31.5">
      <c r="A58" s="58" t="s">
        <v>549</v>
      </c>
      <c r="B58" s="82" t="s">
        <v>730</v>
      </c>
      <c r="C58" s="88" t="s">
        <v>536</v>
      </c>
      <c r="D58" s="90" t="s">
        <v>503</v>
      </c>
    </row>
    <row r="59" spans="1:4" ht="15.75">
      <c r="A59" s="58" t="s">
        <v>551</v>
      </c>
      <c r="B59" s="58" t="s">
        <v>731</v>
      </c>
      <c r="C59" s="91" t="s">
        <v>536</v>
      </c>
      <c r="D59" s="95">
        <v>42186</v>
      </c>
    </row>
    <row r="60" spans="1:4" ht="15.75">
      <c r="A60" s="58" t="s">
        <v>553</v>
      </c>
      <c r="B60" s="68" t="s">
        <v>732</v>
      </c>
      <c r="C60" s="92" t="s">
        <v>733</v>
      </c>
      <c r="D60" s="89">
        <v>9.85</v>
      </c>
    </row>
    <row r="61" spans="1:4" ht="31.5">
      <c r="A61" s="84">
        <v>11</v>
      </c>
      <c r="B61" s="82" t="s">
        <v>741</v>
      </c>
      <c r="C61" s="93" t="s">
        <v>536</v>
      </c>
      <c r="D61" s="90" t="s">
        <v>501</v>
      </c>
    </row>
    <row r="63" ht="13.5" thickBot="1"/>
    <row r="64" spans="1:4" ht="16.5" thickBot="1">
      <c r="A64" s="76" t="s">
        <v>444</v>
      </c>
      <c r="B64" s="77" t="s">
        <v>532</v>
      </c>
      <c r="C64" s="77" t="s">
        <v>671</v>
      </c>
      <c r="D64" s="78" t="s">
        <v>534</v>
      </c>
    </row>
    <row r="65" spans="1:4" ht="15.75">
      <c r="A65" s="79" t="s">
        <v>862</v>
      </c>
      <c r="B65" s="79" t="s">
        <v>535</v>
      </c>
      <c r="C65" s="80" t="s">
        <v>536</v>
      </c>
      <c r="D65" s="96"/>
    </row>
    <row r="66" spans="1:4" ht="15.75">
      <c r="A66" s="58" t="s">
        <v>863</v>
      </c>
      <c r="B66" s="58" t="s">
        <v>720</v>
      </c>
      <c r="C66" s="88" t="s">
        <v>536</v>
      </c>
      <c r="D66" s="97" t="s">
        <v>505</v>
      </c>
    </row>
    <row r="67" spans="1:4" ht="15.75">
      <c r="A67" s="58" t="s">
        <v>136</v>
      </c>
      <c r="B67" s="58" t="s">
        <v>722</v>
      </c>
      <c r="C67" s="88" t="s">
        <v>536</v>
      </c>
      <c r="D67" s="54" t="s">
        <v>723</v>
      </c>
    </row>
    <row r="68" spans="1:4" ht="15.75">
      <c r="A68" s="58" t="s">
        <v>137</v>
      </c>
      <c r="B68" s="58" t="s">
        <v>482</v>
      </c>
      <c r="C68" s="88" t="s">
        <v>536</v>
      </c>
      <c r="D68" s="54" t="s">
        <v>489</v>
      </c>
    </row>
    <row r="69" spans="1:4" ht="15.75">
      <c r="A69" s="58" t="s">
        <v>544</v>
      </c>
      <c r="B69" s="58" t="s">
        <v>724</v>
      </c>
      <c r="C69" s="68" t="s">
        <v>725</v>
      </c>
      <c r="D69" s="89">
        <v>1530.46</v>
      </c>
    </row>
    <row r="70" spans="1:4" ht="15.75">
      <c r="A70" s="58" t="s">
        <v>545</v>
      </c>
      <c r="B70" s="58" t="s">
        <v>726</v>
      </c>
      <c r="C70" s="88" t="s">
        <v>536</v>
      </c>
      <c r="D70" s="54" t="s">
        <v>742</v>
      </c>
    </row>
    <row r="71" spans="1:4" ht="15.75">
      <c r="A71" s="58" t="s">
        <v>547</v>
      </c>
      <c r="B71" s="58" t="s">
        <v>728</v>
      </c>
      <c r="C71" s="88" t="s">
        <v>536</v>
      </c>
      <c r="D71" s="94" t="s">
        <v>743</v>
      </c>
    </row>
    <row r="72" spans="1:4" ht="31.5">
      <c r="A72" s="58" t="s">
        <v>549</v>
      </c>
      <c r="B72" s="82" t="s">
        <v>730</v>
      </c>
      <c r="C72" s="88" t="s">
        <v>536</v>
      </c>
      <c r="D72" s="90" t="s">
        <v>508</v>
      </c>
    </row>
    <row r="73" spans="1:4" ht="15.75">
      <c r="A73" s="58" t="s">
        <v>551</v>
      </c>
      <c r="B73" s="58" t="s">
        <v>731</v>
      </c>
      <c r="C73" s="91" t="s">
        <v>536</v>
      </c>
      <c r="D73" s="95">
        <v>42005</v>
      </c>
    </row>
    <row r="74" spans="1:4" ht="15.75">
      <c r="A74" s="58" t="s">
        <v>553</v>
      </c>
      <c r="B74" s="68" t="s">
        <v>511</v>
      </c>
      <c r="C74" s="98" t="s">
        <v>744</v>
      </c>
      <c r="D74" s="3">
        <v>0.03553</v>
      </c>
    </row>
    <row r="75" spans="1:4" ht="15.75">
      <c r="A75" s="58" t="s">
        <v>745</v>
      </c>
      <c r="B75" s="68" t="s">
        <v>513</v>
      </c>
      <c r="C75" s="98" t="s">
        <v>744</v>
      </c>
      <c r="D75" s="99">
        <v>0.03113</v>
      </c>
    </row>
    <row r="76" spans="1:4" ht="15.75">
      <c r="A76" s="58" t="s">
        <v>746</v>
      </c>
      <c r="B76" s="68" t="s">
        <v>514</v>
      </c>
      <c r="C76" s="98" t="s">
        <v>744</v>
      </c>
      <c r="D76" s="99">
        <v>0.02673</v>
      </c>
    </row>
    <row r="77" spans="1:4" ht="31.5">
      <c r="A77" s="84">
        <v>11</v>
      </c>
      <c r="B77" s="82" t="s">
        <v>741</v>
      </c>
      <c r="C77" s="93" t="s">
        <v>536</v>
      </c>
      <c r="D77" s="100" t="s">
        <v>509</v>
      </c>
    </row>
    <row r="78" spans="1:4" ht="15.75">
      <c r="A78" s="58" t="s">
        <v>747</v>
      </c>
      <c r="B78" s="68" t="s">
        <v>515</v>
      </c>
      <c r="C78" s="98" t="s">
        <v>744</v>
      </c>
      <c r="D78" s="101">
        <v>0.02794</v>
      </c>
    </row>
    <row r="79" spans="1:4" ht="31.5">
      <c r="A79" s="84" t="s">
        <v>748</v>
      </c>
      <c r="B79" s="82" t="s">
        <v>741</v>
      </c>
      <c r="C79" s="93" t="s">
        <v>536</v>
      </c>
      <c r="D79" s="100" t="s">
        <v>501</v>
      </c>
    </row>
    <row r="81" ht="13.5" thickBot="1"/>
    <row r="82" spans="1:4" ht="16.5" thickBot="1">
      <c r="A82" s="76" t="s">
        <v>444</v>
      </c>
      <c r="B82" s="77" t="s">
        <v>532</v>
      </c>
      <c r="C82" s="77" t="s">
        <v>671</v>
      </c>
      <c r="D82" s="78" t="s">
        <v>534</v>
      </c>
    </row>
    <row r="83" spans="1:4" ht="15.75">
      <c r="A83" s="79" t="s">
        <v>862</v>
      </c>
      <c r="B83" s="79" t="s">
        <v>535</v>
      </c>
      <c r="C83" s="80" t="s">
        <v>536</v>
      </c>
      <c r="D83" s="96"/>
    </row>
    <row r="84" spans="1:4" ht="15.75">
      <c r="A84" s="58" t="s">
        <v>863</v>
      </c>
      <c r="B84" s="58" t="s">
        <v>720</v>
      </c>
      <c r="C84" s="88" t="s">
        <v>536</v>
      </c>
      <c r="D84" s="97" t="s">
        <v>505</v>
      </c>
    </row>
    <row r="85" spans="1:4" ht="15.75">
      <c r="A85" s="58" t="s">
        <v>136</v>
      </c>
      <c r="B85" s="58" t="s">
        <v>722</v>
      </c>
      <c r="C85" s="88" t="s">
        <v>536</v>
      </c>
      <c r="D85" s="54" t="s">
        <v>723</v>
      </c>
    </row>
    <row r="86" spans="1:4" ht="15.75">
      <c r="A86" s="58" t="s">
        <v>137</v>
      </c>
      <c r="B86" s="58" t="s">
        <v>482</v>
      </c>
      <c r="C86" s="88" t="s">
        <v>536</v>
      </c>
      <c r="D86" s="54" t="s">
        <v>489</v>
      </c>
    </row>
    <row r="87" spans="1:4" ht="15.75">
      <c r="A87" s="58" t="s">
        <v>544</v>
      </c>
      <c r="B87" s="58" t="s">
        <v>724</v>
      </c>
      <c r="C87" s="68" t="s">
        <v>725</v>
      </c>
      <c r="D87" s="89">
        <v>1681.5</v>
      </c>
    </row>
    <row r="88" spans="1:4" ht="15.75">
      <c r="A88" s="58" t="s">
        <v>545</v>
      </c>
      <c r="B88" s="58" t="s">
        <v>726</v>
      </c>
      <c r="C88" s="88" t="s">
        <v>536</v>
      </c>
      <c r="D88" s="54" t="s">
        <v>742</v>
      </c>
    </row>
    <row r="89" spans="1:4" ht="15.75">
      <c r="A89" s="58" t="s">
        <v>547</v>
      </c>
      <c r="B89" s="58" t="s">
        <v>728</v>
      </c>
      <c r="C89" s="88" t="s">
        <v>536</v>
      </c>
      <c r="D89" s="94" t="s">
        <v>743</v>
      </c>
    </row>
    <row r="90" spans="1:4" ht="31.5">
      <c r="A90" s="58" t="s">
        <v>549</v>
      </c>
      <c r="B90" s="82" t="s">
        <v>730</v>
      </c>
      <c r="C90" s="88" t="s">
        <v>536</v>
      </c>
      <c r="D90" s="90" t="s">
        <v>508</v>
      </c>
    </row>
    <row r="91" spans="1:4" ht="15.75">
      <c r="A91" s="58" t="s">
        <v>551</v>
      </c>
      <c r="B91" s="58" t="s">
        <v>731</v>
      </c>
      <c r="C91" s="91" t="s">
        <v>536</v>
      </c>
      <c r="D91" s="95">
        <v>42186</v>
      </c>
    </row>
    <row r="92" spans="1:4" ht="15.75">
      <c r="A92" s="58" t="s">
        <v>553</v>
      </c>
      <c r="B92" s="68" t="s">
        <v>511</v>
      </c>
      <c r="C92" s="98" t="s">
        <v>744</v>
      </c>
      <c r="D92" s="3">
        <v>0.03876</v>
      </c>
    </row>
    <row r="93" spans="1:4" ht="15.75">
      <c r="A93" s="58" t="s">
        <v>745</v>
      </c>
      <c r="B93" s="68" t="s">
        <v>513</v>
      </c>
      <c r="C93" s="98" t="s">
        <v>744</v>
      </c>
      <c r="D93" s="99">
        <v>0.03396</v>
      </c>
    </row>
    <row r="94" spans="1:4" ht="15.75">
      <c r="A94" s="58" t="s">
        <v>746</v>
      </c>
      <c r="B94" s="68" t="s">
        <v>514</v>
      </c>
      <c r="C94" s="98" t="s">
        <v>744</v>
      </c>
      <c r="D94" s="99">
        <v>0.02916</v>
      </c>
    </row>
    <row r="95" spans="1:4" ht="31.5">
      <c r="A95" s="84">
        <v>11</v>
      </c>
      <c r="B95" s="82" t="s">
        <v>741</v>
      </c>
      <c r="C95" s="93" t="s">
        <v>536</v>
      </c>
      <c r="D95" s="100" t="s">
        <v>509</v>
      </c>
    </row>
    <row r="96" spans="1:4" ht="15.75">
      <c r="A96" s="58" t="s">
        <v>747</v>
      </c>
      <c r="B96" s="68" t="s">
        <v>515</v>
      </c>
      <c r="C96" s="98" t="s">
        <v>744</v>
      </c>
      <c r="D96" s="101">
        <v>0.03048</v>
      </c>
    </row>
    <row r="97" spans="1:4" ht="31.5">
      <c r="A97" s="84" t="s">
        <v>748</v>
      </c>
      <c r="B97" s="82" t="s">
        <v>741</v>
      </c>
      <c r="C97" s="93" t="s">
        <v>536</v>
      </c>
      <c r="D97" s="100" t="s">
        <v>501</v>
      </c>
    </row>
    <row r="99" ht="13.5" thickBot="1"/>
    <row r="100" spans="1:4" ht="16.5" thickBot="1">
      <c r="A100" s="76" t="s">
        <v>444</v>
      </c>
      <c r="B100" s="77" t="s">
        <v>532</v>
      </c>
      <c r="C100" s="77" t="s">
        <v>671</v>
      </c>
      <c r="D100" s="78" t="s">
        <v>534</v>
      </c>
    </row>
    <row r="101" spans="1:4" ht="15.75">
      <c r="A101" s="79" t="s">
        <v>862</v>
      </c>
      <c r="B101" s="79" t="s">
        <v>535</v>
      </c>
      <c r="C101" s="80" t="s">
        <v>536</v>
      </c>
      <c r="D101" s="96"/>
    </row>
    <row r="102" spans="1:4" ht="15.75">
      <c r="A102" s="58" t="s">
        <v>863</v>
      </c>
      <c r="B102" s="58" t="s">
        <v>720</v>
      </c>
      <c r="C102" s="88" t="s">
        <v>536</v>
      </c>
      <c r="D102" s="97" t="s">
        <v>749</v>
      </c>
    </row>
    <row r="103" spans="1:4" ht="15.75">
      <c r="A103" s="58" t="s">
        <v>136</v>
      </c>
      <c r="B103" s="58" t="s">
        <v>722</v>
      </c>
      <c r="C103" s="88" t="s">
        <v>536</v>
      </c>
      <c r="D103" s="54" t="s">
        <v>723</v>
      </c>
    </row>
    <row r="104" spans="1:4" ht="15.75">
      <c r="A104" s="58" t="s">
        <v>137</v>
      </c>
      <c r="B104" s="58" t="s">
        <v>482</v>
      </c>
      <c r="C104" s="88" t="s">
        <v>536</v>
      </c>
      <c r="D104" s="54" t="s">
        <v>489</v>
      </c>
    </row>
    <row r="105" spans="1:4" ht="15.75">
      <c r="A105" s="58" t="s">
        <v>544</v>
      </c>
      <c r="B105" s="58" t="s">
        <v>724</v>
      </c>
      <c r="C105" s="68" t="s">
        <v>725</v>
      </c>
      <c r="D105" s="89">
        <v>1530.46</v>
      </c>
    </row>
    <row r="106" spans="1:4" ht="15.75">
      <c r="A106" s="58" t="s">
        <v>545</v>
      </c>
      <c r="B106" s="58" t="s">
        <v>726</v>
      </c>
      <c r="C106" s="88" t="s">
        <v>536</v>
      </c>
      <c r="D106" s="54" t="s">
        <v>742</v>
      </c>
    </row>
    <row r="107" spans="1:4" ht="15.75">
      <c r="A107" s="58" t="s">
        <v>547</v>
      </c>
      <c r="B107" s="58" t="s">
        <v>728</v>
      </c>
      <c r="C107" s="88" t="s">
        <v>536</v>
      </c>
      <c r="D107" s="94" t="s">
        <v>743</v>
      </c>
    </row>
    <row r="108" spans="1:4" ht="31.5">
      <c r="A108" s="58" t="s">
        <v>549</v>
      </c>
      <c r="B108" s="82" t="s">
        <v>730</v>
      </c>
      <c r="C108" s="88" t="s">
        <v>536</v>
      </c>
      <c r="D108" s="90" t="s">
        <v>510</v>
      </c>
    </row>
    <row r="109" spans="1:4" ht="15.75">
      <c r="A109" s="58" t="s">
        <v>551</v>
      </c>
      <c r="B109" s="58" t="s">
        <v>731</v>
      </c>
      <c r="C109" s="91" t="s">
        <v>536</v>
      </c>
      <c r="D109" s="95">
        <v>42005</v>
      </c>
    </row>
    <row r="110" spans="1:4" ht="15.75">
      <c r="A110" s="58" t="s">
        <v>553</v>
      </c>
      <c r="B110" s="68" t="s">
        <v>750</v>
      </c>
      <c r="C110" s="102" t="s">
        <v>751</v>
      </c>
      <c r="D110" s="3">
        <v>3.846</v>
      </c>
    </row>
    <row r="111" spans="1:4" ht="31.5">
      <c r="A111" s="84">
        <v>11</v>
      </c>
      <c r="B111" s="82" t="s">
        <v>741</v>
      </c>
      <c r="C111" s="93" t="s">
        <v>536</v>
      </c>
      <c r="D111" s="90" t="s">
        <v>752</v>
      </c>
    </row>
    <row r="113" ht="13.5" thickBot="1"/>
    <row r="114" spans="1:4" ht="16.5" thickBot="1">
      <c r="A114" s="76" t="s">
        <v>444</v>
      </c>
      <c r="B114" s="77" t="s">
        <v>532</v>
      </c>
      <c r="C114" s="77" t="s">
        <v>671</v>
      </c>
      <c r="D114" s="78" t="s">
        <v>534</v>
      </c>
    </row>
    <row r="115" spans="1:4" ht="15.75">
      <c r="A115" s="79" t="s">
        <v>862</v>
      </c>
      <c r="B115" s="79" t="s">
        <v>535</v>
      </c>
      <c r="C115" s="80" t="s">
        <v>536</v>
      </c>
      <c r="D115" s="96"/>
    </row>
    <row r="116" spans="1:4" ht="15.75">
      <c r="A116" s="58" t="s">
        <v>863</v>
      </c>
      <c r="B116" s="58" t="s">
        <v>720</v>
      </c>
      <c r="C116" s="88" t="s">
        <v>536</v>
      </c>
      <c r="D116" s="97" t="s">
        <v>749</v>
      </c>
    </row>
    <row r="117" spans="1:4" ht="15.75">
      <c r="A117" s="58" t="s">
        <v>136</v>
      </c>
      <c r="B117" s="58" t="s">
        <v>722</v>
      </c>
      <c r="C117" s="88" t="s">
        <v>536</v>
      </c>
      <c r="D117" s="54" t="s">
        <v>723</v>
      </c>
    </row>
    <row r="118" spans="1:4" ht="15.75">
      <c r="A118" s="58" t="s">
        <v>137</v>
      </c>
      <c r="B118" s="58" t="s">
        <v>482</v>
      </c>
      <c r="C118" s="88" t="s">
        <v>536</v>
      </c>
      <c r="D118" s="54" t="s">
        <v>489</v>
      </c>
    </row>
    <row r="119" spans="1:4" ht="15.75">
      <c r="A119" s="58" t="s">
        <v>544</v>
      </c>
      <c r="B119" s="58" t="s">
        <v>724</v>
      </c>
      <c r="C119" s="68" t="s">
        <v>725</v>
      </c>
      <c r="D119" s="89">
        <v>1681.5</v>
      </c>
    </row>
    <row r="120" spans="1:4" ht="15.75">
      <c r="A120" s="58" t="s">
        <v>545</v>
      </c>
      <c r="B120" s="58" t="s">
        <v>726</v>
      </c>
      <c r="C120" s="88" t="s">
        <v>536</v>
      </c>
      <c r="D120" s="54" t="s">
        <v>742</v>
      </c>
    </row>
    <row r="121" spans="1:4" ht="15.75">
      <c r="A121" s="58" t="s">
        <v>547</v>
      </c>
      <c r="B121" s="58" t="s">
        <v>728</v>
      </c>
      <c r="C121" s="88" t="s">
        <v>536</v>
      </c>
      <c r="D121" s="94" t="s">
        <v>743</v>
      </c>
    </row>
    <row r="122" spans="1:4" ht="31.5">
      <c r="A122" s="58" t="s">
        <v>549</v>
      </c>
      <c r="B122" s="82" t="s">
        <v>730</v>
      </c>
      <c r="C122" s="88" t="s">
        <v>536</v>
      </c>
      <c r="D122" s="90" t="s">
        <v>510</v>
      </c>
    </row>
    <row r="123" spans="1:4" ht="15.75">
      <c r="A123" s="58" t="s">
        <v>551</v>
      </c>
      <c r="B123" s="58" t="s">
        <v>731</v>
      </c>
      <c r="C123" s="91" t="s">
        <v>536</v>
      </c>
      <c r="D123" s="95">
        <v>42186</v>
      </c>
    </row>
    <row r="124" spans="1:4" ht="15.75">
      <c r="A124" s="58" t="s">
        <v>553</v>
      </c>
      <c r="B124" s="68" t="s">
        <v>750</v>
      </c>
      <c r="C124" s="102" t="s">
        <v>751</v>
      </c>
      <c r="D124" s="3">
        <v>4.195</v>
      </c>
    </row>
    <row r="125" spans="1:4" ht="31.5">
      <c r="A125" s="84">
        <v>11</v>
      </c>
      <c r="B125" s="82" t="s">
        <v>741</v>
      </c>
      <c r="C125" s="93" t="s">
        <v>536</v>
      </c>
      <c r="D125" s="90" t="s">
        <v>752</v>
      </c>
    </row>
    <row r="127" ht="13.5" thickBot="1"/>
    <row r="128" spans="1:4" ht="16.5" thickBot="1">
      <c r="A128" s="76" t="s">
        <v>444</v>
      </c>
      <c r="B128" s="77" t="s">
        <v>532</v>
      </c>
      <c r="C128" s="77" t="s">
        <v>671</v>
      </c>
      <c r="D128" s="78" t="s">
        <v>534</v>
      </c>
    </row>
    <row r="129" spans="1:4" ht="15.75">
      <c r="A129" s="79" t="s">
        <v>862</v>
      </c>
      <c r="B129" s="79" t="s">
        <v>535</v>
      </c>
      <c r="C129" s="80" t="s">
        <v>536</v>
      </c>
      <c r="D129" s="96"/>
    </row>
    <row r="130" spans="1:4" ht="15.75">
      <c r="A130" s="58" t="s">
        <v>863</v>
      </c>
      <c r="B130" s="58" t="s">
        <v>720</v>
      </c>
      <c r="C130" s="88" t="s">
        <v>536</v>
      </c>
      <c r="D130" s="97" t="s">
        <v>524</v>
      </c>
    </row>
    <row r="131" spans="1:4" ht="15.75">
      <c r="A131" s="58" t="s">
        <v>136</v>
      </c>
      <c r="B131" s="58" t="s">
        <v>722</v>
      </c>
      <c r="C131" s="88" t="s">
        <v>536</v>
      </c>
      <c r="D131" s="54" t="s">
        <v>723</v>
      </c>
    </row>
    <row r="132" spans="1:4" ht="15.75">
      <c r="A132" s="58" t="s">
        <v>137</v>
      </c>
      <c r="B132" s="58" t="s">
        <v>482</v>
      </c>
      <c r="C132" s="88" t="s">
        <v>536</v>
      </c>
      <c r="D132" s="54" t="s">
        <v>490</v>
      </c>
    </row>
    <row r="133" spans="1:4" ht="25.5">
      <c r="A133" s="58" t="s">
        <v>544</v>
      </c>
      <c r="B133" s="82" t="s">
        <v>753</v>
      </c>
      <c r="C133" s="68" t="s">
        <v>725</v>
      </c>
      <c r="D133" s="89">
        <v>2.8</v>
      </c>
    </row>
    <row r="134" spans="1:4" ht="15.75">
      <c r="A134" s="58" t="s">
        <v>754</v>
      </c>
      <c r="B134" s="82" t="s">
        <v>755</v>
      </c>
      <c r="C134" s="68" t="s">
        <v>725</v>
      </c>
      <c r="D134" s="89">
        <v>3.5</v>
      </c>
    </row>
    <row r="135" spans="1:4" ht="15.75">
      <c r="A135" s="58" t="s">
        <v>545</v>
      </c>
      <c r="B135" s="58" t="s">
        <v>726</v>
      </c>
      <c r="C135" s="88" t="s">
        <v>536</v>
      </c>
      <c r="D135" s="54" t="s">
        <v>756</v>
      </c>
    </row>
    <row r="136" spans="1:4" ht="15.75">
      <c r="A136" s="58" t="s">
        <v>547</v>
      </c>
      <c r="B136" s="58" t="s">
        <v>728</v>
      </c>
      <c r="C136" s="88" t="s">
        <v>536</v>
      </c>
      <c r="D136" s="94" t="s">
        <v>757</v>
      </c>
    </row>
    <row r="137" spans="1:4" ht="31.5">
      <c r="A137" s="58" t="s">
        <v>549</v>
      </c>
      <c r="B137" s="82" t="s">
        <v>730</v>
      </c>
      <c r="C137" s="88" t="s">
        <v>536</v>
      </c>
      <c r="D137" s="90" t="s">
        <v>758</v>
      </c>
    </row>
    <row r="138" spans="1:4" ht="15.75">
      <c r="A138" s="58" t="s">
        <v>551</v>
      </c>
      <c r="B138" s="58" t="s">
        <v>731</v>
      </c>
      <c r="C138" s="91" t="s">
        <v>536</v>
      </c>
      <c r="D138" s="103">
        <v>42005</v>
      </c>
    </row>
    <row r="139" spans="1:4" ht="25.5">
      <c r="A139" s="104">
        <v>10</v>
      </c>
      <c r="B139" s="82" t="s">
        <v>759</v>
      </c>
      <c r="C139" s="52" t="s">
        <v>760</v>
      </c>
      <c r="D139" s="101">
        <v>2.5</v>
      </c>
    </row>
    <row r="140" spans="1:4" ht="30" customHeight="1">
      <c r="A140" s="104" t="s">
        <v>761</v>
      </c>
      <c r="B140" s="82" t="s">
        <v>762</v>
      </c>
      <c r="C140" s="52" t="s">
        <v>760</v>
      </c>
      <c r="D140" s="101">
        <v>4</v>
      </c>
    </row>
    <row r="141" spans="1:4" ht="32.25" customHeight="1">
      <c r="A141" s="104" t="s">
        <v>746</v>
      </c>
      <c r="B141" s="82" t="s">
        <v>763</v>
      </c>
      <c r="C141" s="52" t="s">
        <v>760</v>
      </c>
      <c r="D141" s="101">
        <v>4.5</v>
      </c>
    </row>
    <row r="142" spans="1:4" ht="28.5" customHeight="1">
      <c r="A142" s="84">
        <v>11</v>
      </c>
      <c r="B142" s="82" t="s">
        <v>741</v>
      </c>
      <c r="C142" s="93"/>
      <c r="D142" s="90" t="s">
        <v>764</v>
      </c>
    </row>
    <row r="144" ht="13.5" thickBot="1"/>
    <row r="145" spans="1:4" ht="16.5" thickBot="1">
      <c r="A145" s="76" t="s">
        <v>444</v>
      </c>
      <c r="B145" s="77" t="s">
        <v>532</v>
      </c>
      <c r="C145" s="77" t="s">
        <v>671</v>
      </c>
      <c r="D145" s="78" t="s">
        <v>534</v>
      </c>
    </row>
    <row r="146" spans="1:4" ht="15.75">
      <c r="A146" s="79" t="s">
        <v>862</v>
      </c>
      <c r="B146" s="79" t="s">
        <v>535</v>
      </c>
      <c r="C146" s="80" t="s">
        <v>536</v>
      </c>
      <c r="D146" s="96"/>
    </row>
    <row r="147" spans="1:4" ht="15.75">
      <c r="A147" s="58" t="s">
        <v>863</v>
      </c>
      <c r="B147" s="58" t="s">
        <v>720</v>
      </c>
      <c r="C147" s="88" t="s">
        <v>536</v>
      </c>
      <c r="D147" s="97" t="s">
        <v>524</v>
      </c>
    </row>
    <row r="148" spans="1:4" ht="15.75">
      <c r="A148" s="58" t="s">
        <v>136</v>
      </c>
      <c r="B148" s="58" t="s">
        <v>722</v>
      </c>
      <c r="C148" s="88" t="s">
        <v>536</v>
      </c>
      <c r="D148" s="54" t="s">
        <v>723</v>
      </c>
    </row>
    <row r="149" spans="1:4" ht="15.75">
      <c r="A149" s="58" t="s">
        <v>137</v>
      </c>
      <c r="B149" s="58" t="s">
        <v>482</v>
      </c>
      <c r="C149" s="88" t="s">
        <v>536</v>
      </c>
      <c r="D149" s="54" t="s">
        <v>490</v>
      </c>
    </row>
    <row r="150" spans="1:4" ht="25.5">
      <c r="A150" s="58" t="s">
        <v>544</v>
      </c>
      <c r="B150" s="82" t="s">
        <v>753</v>
      </c>
      <c r="C150" s="68" t="s">
        <v>725</v>
      </c>
      <c r="D150" s="89">
        <v>3.06</v>
      </c>
    </row>
    <row r="151" spans="1:4" ht="15.75">
      <c r="A151" s="58" t="s">
        <v>754</v>
      </c>
      <c r="B151" s="82" t="s">
        <v>755</v>
      </c>
      <c r="C151" s="68" t="s">
        <v>725</v>
      </c>
      <c r="D151" s="89">
        <v>3.83</v>
      </c>
    </row>
    <row r="152" spans="1:4" ht="15.75">
      <c r="A152" s="58" t="s">
        <v>545</v>
      </c>
      <c r="B152" s="58" t="s">
        <v>726</v>
      </c>
      <c r="C152" s="88" t="s">
        <v>536</v>
      </c>
      <c r="D152" s="54" t="s">
        <v>756</v>
      </c>
    </row>
    <row r="153" spans="1:4" ht="15.75">
      <c r="A153" s="58" t="s">
        <v>547</v>
      </c>
      <c r="B153" s="58" t="s">
        <v>728</v>
      </c>
      <c r="C153" s="88" t="s">
        <v>536</v>
      </c>
      <c r="D153" s="94" t="s">
        <v>757</v>
      </c>
    </row>
    <row r="154" spans="1:4" ht="31.5">
      <c r="A154" s="58" t="s">
        <v>549</v>
      </c>
      <c r="B154" s="82" t="s">
        <v>730</v>
      </c>
      <c r="C154" s="88" t="s">
        <v>536</v>
      </c>
      <c r="D154" s="90" t="s">
        <v>758</v>
      </c>
    </row>
    <row r="155" spans="1:4" ht="15.75">
      <c r="A155" s="58" t="s">
        <v>551</v>
      </c>
      <c r="B155" s="58" t="s">
        <v>731</v>
      </c>
      <c r="C155" s="91" t="s">
        <v>536</v>
      </c>
      <c r="D155" s="103">
        <v>42186</v>
      </c>
    </row>
    <row r="156" spans="1:4" ht="25.5">
      <c r="A156" s="104">
        <v>10</v>
      </c>
      <c r="B156" s="82" t="s">
        <v>759</v>
      </c>
      <c r="C156" s="52" t="s">
        <v>760</v>
      </c>
      <c r="D156" s="101">
        <v>2.5</v>
      </c>
    </row>
    <row r="157" spans="1:4" ht="30" customHeight="1">
      <c r="A157" s="104" t="s">
        <v>761</v>
      </c>
      <c r="B157" s="82" t="s">
        <v>762</v>
      </c>
      <c r="C157" s="52" t="s">
        <v>760</v>
      </c>
      <c r="D157" s="101">
        <v>4</v>
      </c>
    </row>
    <row r="158" spans="1:4" ht="32.25" customHeight="1">
      <c r="A158" s="104" t="s">
        <v>746</v>
      </c>
      <c r="B158" s="82" t="s">
        <v>763</v>
      </c>
      <c r="C158" s="52" t="s">
        <v>760</v>
      </c>
      <c r="D158" s="101">
        <v>4.5</v>
      </c>
    </row>
    <row r="159" spans="1:4" ht="28.5" customHeight="1">
      <c r="A159" s="84">
        <v>11</v>
      </c>
      <c r="B159" s="82" t="s">
        <v>741</v>
      </c>
      <c r="C159" s="93"/>
      <c r="D159" s="90" t="s">
        <v>764</v>
      </c>
    </row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5" t="s">
        <v>718</v>
      </c>
      <c r="B1" s="9"/>
      <c r="C1" s="9"/>
      <c r="D1" s="9"/>
    </row>
    <row r="2" spans="1:4" ht="14.25">
      <c r="A2" s="75" t="s">
        <v>719</v>
      </c>
      <c r="B2" s="9"/>
      <c r="C2" s="9"/>
      <c r="D2" s="9"/>
    </row>
    <row r="3" spans="1:4" ht="12.75">
      <c r="A3" s="9"/>
      <c r="B3" s="9"/>
      <c r="C3" s="9"/>
      <c r="D3" s="9"/>
    </row>
    <row r="4" ht="12.75">
      <c r="D4" s="274" t="s">
        <v>377</v>
      </c>
    </row>
    <row r="5" ht="13.5" thickBot="1"/>
    <row r="6" spans="1:4" ht="16.5" thickBot="1">
      <c r="A6" s="76" t="s">
        <v>444</v>
      </c>
      <c r="B6" s="77" t="s">
        <v>532</v>
      </c>
      <c r="C6" s="77" t="s">
        <v>671</v>
      </c>
      <c r="D6" s="78" t="s">
        <v>534</v>
      </c>
    </row>
    <row r="7" spans="1:4" ht="16.5" thickBot="1">
      <c r="A7" s="275" t="s">
        <v>862</v>
      </c>
      <c r="B7" s="79" t="s">
        <v>535</v>
      </c>
      <c r="C7" s="80" t="s">
        <v>536</v>
      </c>
      <c r="D7" s="276"/>
    </row>
    <row r="8" spans="1:4" ht="19.5">
      <c r="A8" s="277" t="s">
        <v>863</v>
      </c>
      <c r="B8" s="58" t="s">
        <v>720</v>
      </c>
      <c r="C8" s="52" t="s">
        <v>536</v>
      </c>
      <c r="D8" s="278" t="s">
        <v>378</v>
      </c>
    </row>
    <row r="9" spans="1:4" ht="15.75">
      <c r="A9" s="277" t="s">
        <v>136</v>
      </c>
      <c r="B9" s="58" t="s">
        <v>722</v>
      </c>
      <c r="C9" s="88" t="s">
        <v>536</v>
      </c>
      <c r="D9" s="279" t="s">
        <v>723</v>
      </c>
    </row>
    <row r="10" spans="1:4" ht="15.75">
      <c r="A10" s="277" t="s">
        <v>137</v>
      </c>
      <c r="B10" s="58" t="s">
        <v>482</v>
      </c>
      <c r="C10" s="88" t="s">
        <v>536</v>
      </c>
      <c r="D10" s="279" t="s">
        <v>486</v>
      </c>
    </row>
    <row r="11" spans="1:4" ht="15.75">
      <c r="A11" s="277" t="s">
        <v>544</v>
      </c>
      <c r="B11" s="58" t="s">
        <v>724</v>
      </c>
      <c r="C11" s="68" t="s">
        <v>725</v>
      </c>
      <c r="D11" s="280">
        <v>29.97</v>
      </c>
    </row>
    <row r="12" spans="1:4" ht="15.75">
      <c r="A12" s="277" t="s">
        <v>545</v>
      </c>
      <c r="B12" s="58" t="s">
        <v>726</v>
      </c>
      <c r="C12" s="88" t="s">
        <v>536</v>
      </c>
      <c r="D12" s="279" t="s">
        <v>379</v>
      </c>
    </row>
    <row r="13" spans="1:4" ht="15.75">
      <c r="A13" s="277" t="s">
        <v>547</v>
      </c>
      <c r="B13" s="58" t="s">
        <v>728</v>
      </c>
      <c r="C13" s="88" t="s">
        <v>536</v>
      </c>
      <c r="D13" s="279" t="s">
        <v>729</v>
      </c>
    </row>
    <row r="14" spans="1:4" ht="31.5">
      <c r="A14" s="277" t="s">
        <v>549</v>
      </c>
      <c r="B14" s="82" t="s">
        <v>730</v>
      </c>
      <c r="C14" s="88" t="s">
        <v>536</v>
      </c>
      <c r="D14" s="281" t="s">
        <v>380</v>
      </c>
    </row>
    <row r="15" spans="1:4" ht="15.75">
      <c r="A15" s="277" t="s">
        <v>551</v>
      </c>
      <c r="B15" s="58" t="s">
        <v>731</v>
      </c>
      <c r="C15" s="91" t="s">
        <v>536</v>
      </c>
      <c r="D15" s="282">
        <v>42370</v>
      </c>
    </row>
    <row r="16" spans="1:4" ht="15.75">
      <c r="A16" s="277" t="s">
        <v>553</v>
      </c>
      <c r="B16" s="68" t="s">
        <v>732</v>
      </c>
      <c r="C16" s="92" t="s">
        <v>381</v>
      </c>
      <c r="D16" s="283">
        <v>6.597</v>
      </c>
    </row>
    <row r="17" spans="1:4" ht="25.5">
      <c r="A17" s="284">
        <v>11</v>
      </c>
      <c r="B17" s="82" t="s">
        <v>734</v>
      </c>
      <c r="C17" s="93" t="s">
        <v>536</v>
      </c>
      <c r="D17" s="281" t="s">
        <v>501</v>
      </c>
    </row>
    <row r="18" spans="1:4" ht="15.75">
      <c r="A18" s="285" t="s">
        <v>735</v>
      </c>
      <c r="B18" s="58" t="s">
        <v>736</v>
      </c>
      <c r="C18" s="286" t="s">
        <v>382</v>
      </c>
      <c r="D18" s="287">
        <v>0.03</v>
      </c>
    </row>
    <row r="19" spans="1:4" ht="26.25" thickBot="1">
      <c r="A19" s="288" t="s">
        <v>738</v>
      </c>
      <c r="B19" s="289" t="s">
        <v>739</v>
      </c>
      <c r="C19" s="290" t="s">
        <v>536</v>
      </c>
      <c r="D19" s="291" t="s">
        <v>740</v>
      </c>
    </row>
    <row r="22" ht="13.5" thickBot="1"/>
    <row r="23" spans="1:4" ht="16.5" thickBot="1">
      <c r="A23" s="76" t="s">
        <v>444</v>
      </c>
      <c r="B23" s="77" t="s">
        <v>532</v>
      </c>
      <c r="C23" s="77" t="s">
        <v>671</v>
      </c>
      <c r="D23" s="78" t="s">
        <v>534</v>
      </c>
    </row>
    <row r="24" spans="1:4" ht="16.5" thickBot="1">
      <c r="A24" s="275" t="s">
        <v>862</v>
      </c>
      <c r="B24" s="79" t="s">
        <v>535</v>
      </c>
      <c r="C24" s="80" t="s">
        <v>536</v>
      </c>
      <c r="D24" s="276"/>
    </row>
    <row r="25" spans="1:4" ht="19.5">
      <c r="A25" s="277" t="s">
        <v>863</v>
      </c>
      <c r="B25" s="58" t="s">
        <v>720</v>
      </c>
      <c r="C25" s="52" t="s">
        <v>536</v>
      </c>
      <c r="D25" s="278" t="s">
        <v>487</v>
      </c>
    </row>
    <row r="26" spans="1:4" ht="15.75">
      <c r="A26" s="277" t="s">
        <v>136</v>
      </c>
      <c r="B26" s="58" t="s">
        <v>722</v>
      </c>
      <c r="C26" s="88" t="s">
        <v>536</v>
      </c>
      <c r="D26" s="279" t="s">
        <v>723</v>
      </c>
    </row>
    <row r="27" spans="1:4" ht="15.75">
      <c r="A27" s="277" t="s">
        <v>137</v>
      </c>
      <c r="B27" s="58" t="s">
        <v>482</v>
      </c>
      <c r="C27" s="88" t="s">
        <v>536</v>
      </c>
      <c r="D27" s="279" t="s">
        <v>486</v>
      </c>
    </row>
    <row r="28" spans="1:4" ht="15.75">
      <c r="A28" s="277" t="s">
        <v>544</v>
      </c>
      <c r="B28" s="58" t="s">
        <v>724</v>
      </c>
      <c r="C28" s="68" t="s">
        <v>725</v>
      </c>
      <c r="D28" s="280">
        <v>21.18</v>
      </c>
    </row>
    <row r="29" spans="1:4" ht="15.75">
      <c r="A29" s="277" t="s">
        <v>545</v>
      </c>
      <c r="B29" s="58" t="s">
        <v>726</v>
      </c>
      <c r="C29" s="88" t="s">
        <v>536</v>
      </c>
      <c r="D29" s="279" t="s">
        <v>379</v>
      </c>
    </row>
    <row r="30" spans="1:4" ht="15.75">
      <c r="A30" s="277" t="s">
        <v>547</v>
      </c>
      <c r="B30" s="58" t="s">
        <v>728</v>
      </c>
      <c r="C30" s="88" t="s">
        <v>536</v>
      </c>
      <c r="D30" s="292" t="s">
        <v>729</v>
      </c>
    </row>
    <row r="31" spans="1:4" ht="25.5">
      <c r="A31" s="277" t="s">
        <v>549</v>
      </c>
      <c r="B31" s="82" t="s">
        <v>730</v>
      </c>
      <c r="C31" s="88" t="s">
        <v>536</v>
      </c>
      <c r="D31" s="281" t="s">
        <v>503</v>
      </c>
    </row>
    <row r="32" spans="1:4" ht="15.75">
      <c r="A32" s="277" t="s">
        <v>551</v>
      </c>
      <c r="B32" s="58" t="s">
        <v>731</v>
      </c>
      <c r="C32" s="91" t="s">
        <v>536</v>
      </c>
      <c r="D32" s="282">
        <v>42370</v>
      </c>
    </row>
    <row r="33" spans="1:4" ht="15.75">
      <c r="A33" s="277" t="s">
        <v>553</v>
      </c>
      <c r="B33" s="68" t="s">
        <v>732</v>
      </c>
      <c r="C33" s="92" t="s">
        <v>383</v>
      </c>
      <c r="D33" s="280">
        <v>11.491</v>
      </c>
    </row>
    <row r="34" spans="1:4" ht="26.25" thickBot="1">
      <c r="A34" s="293">
        <v>11</v>
      </c>
      <c r="B34" s="289" t="s">
        <v>384</v>
      </c>
      <c r="C34" s="294" t="s">
        <v>536</v>
      </c>
      <c r="D34" s="291" t="s">
        <v>501</v>
      </c>
    </row>
    <row r="37" ht="13.5" thickBot="1"/>
    <row r="38" spans="1:4" ht="16.5" thickBot="1">
      <c r="A38" s="76" t="s">
        <v>444</v>
      </c>
      <c r="B38" s="77" t="s">
        <v>532</v>
      </c>
      <c r="C38" s="77" t="s">
        <v>671</v>
      </c>
      <c r="D38" s="78" t="s">
        <v>534</v>
      </c>
    </row>
    <row r="39" spans="1:4" ht="15.75">
      <c r="A39" s="275" t="s">
        <v>862</v>
      </c>
      <c r="B39" s="79" t="s">
        <v>535</v>
      </c>
      <c r="C39" s="80" t="s">
        <v>536</v>
      </c>
      <c r="D39" s="295"/>
    </row>
    <row r="40" spans="1:4" ht="18.75">
      <c r="A40" s="277" t="s">
        <v>863</v>
      </c>
      <c r="B40" s="58" t="s">
        <v>720</v>
      </c>
      <c r="C40" s="88" t="s">
        <v>536</v>
      </c>
      <c r="D40" s="296" t="s">
        <v>505</v>
      </c>
    </row>
    <row r="41" spans="1:4" ht="15.75">
      <c r="A41" s="277" t="s">
        <v>136</v>
      </c>
      <c r="B41" s="58" t="s">
        <v>722</v>
      </c>
      <c r="C41" s="88" t="s">
        <v>536</v>
      </c>
      <c r="D41" s="279" t="s">
        <v>723</v>
      </c>
    </row>
    <row r="42" spans="1:4" ht="15.75">
      <c r="A42" s="277" t="s">
        <v>137</v>
      </c>
      <c r="B42" s="58" t="s">
        <v>482</v>
      </c>
      <c r="C42" s="88" t="s">
        <v>536</v>
      </c>
      <c r="D42" s="279" t="s">
        <v>489</v>
      </c>
    </row>
    <row r="43" spans="1:4" ht="15.75">
      <c r="A43" s="277" t="s">
        <v>544</v>
      </c>
      <c r="B43" s="58" t="s">
        <v>724</v>
      </c>
      <c r="C43" s="68" t="s">
        <v>725</v>
      </c>
      <c r="D43" s="280">
        <v>1681.5</v>
      </c>
    </row>
    <row r="44" spans="1:4" ht="15.75">
      <c r="A44" s="277" t="s">
        <v>545</v>
      </c>
      <c r="B44" s="58" t="s">
        <v>726</v>
      </c>
      <c r="C44" s="88" t="s">
        <v>536</v>
      </c>
      <c r="D44" s="279" t="s">
        <v>385</v>
      </c>
    </row>
    <row r="45" spans="1:4" ht="15.75">
      <c r="A45" s="277" t="s">
        <v>547</v>
      </c>
      <c r="B45" s="58" t="s">
        <v>728</v>
      </c>
      <c r="C45" s="88" t="s">
        <v>536</v>
      </c>
      <c r="D45" s="292" t="s">
        <v>743</v>
      </c>
    </row>
    <row r="46" spans="1:4" ht="31.5">
      <c r="A46" s="277" t="s">
        <v>549</v>
      </c>
      <c r="B46" s="82" t="s">
        <v>730</v>
      </c>
      <c r="C46" s="88" t="s">
        <v>536</v>
      </c>
      <c r="D46" s="281" t="s">
        <v>508</v>
      </c>
    </row>
    <row r="47" spans="1:4" ht="15.75">
      <c r="A47" s="277" t="s">
        <v>551</v>
      </c>
      <c r="B47" s="58" t="s">
        <v>731</v>
      </c>
      <c r="C47" s="91" t="s">
        <v>536</v>
      </c>
      <c r="D47" s="282">
        <v>42370</v>
      </c>
    </row>
    <row r="48" spans="1:4" ht="15.75">
      <c r="A48" s="277" t="s">
        <v>553</v>
      </c>
      <c r="B48" s="68" t="s">
        <v>511</v>
      </c>
      <c r="C48" s="98" t="s">
        <v>386</v>
      </c>
      <c r="D48" s="297">
        <v>0.0323</v>
      </c>
    </row>
    <row r="49" spans="1:4" ht="15.75">
      <c r="A49" s="277" t="s">
        <v>745</v>
      </c>
      <c r="B49" s="68" t="s">
        <v>513</v>
      </c>
      <c r="C49" s="98" t="s">
        <v>386</v>
      </c>
      <c r="D49" s="298">
        <v>0.0283</v>
      </c>
    </row>
    <row r="50" spans="1:4" ht="15.75">
      <c r="A50" s="277" t="s">
        <v>746</v>
      </c>
      <c r="B50" s="68" t="s">
        <v>514</v>
      </c>
      <c r="C50" s="98" t="s">
        <v>386</v>
      </c>
      <c r="D50" s="298">
        <v>0.0243</v>
      </c>
    </row>
    <row r="51" spans="1:4" ht="15.75">
      <c r="A51" s="277" t="s">
        <v>747</v>
      </c>
      <c r="B51" s="68" t="s">
        <v>515</v>
      </c>
      <c r="C51" s="98" t="s">
        <v>386</v>
      </c>
      <c r="D51" s="299">
        <v>0.0254</v>
      </c>
    </row>
    <row r="52" spans="1:4" ht="25.5">
      <c r="A52" s="284">
        <v>11</v>
      </c>
      <c r="B52" s="82" t="s">
        <v>741</v>
      </c>
      <c r="C52" s="93" t="s">
        <v>536</v>
      </c>
      <c r="D52" s="300" t="s">
        <v>387</v>
      </c>
    </row>
    <row r="53" ht="15.75">
      <c r="B53" s="301" t="s">
        <v>414</v>
      </c>
    </row>
    <row r="55" ht="13.5" thickBot="1"/>
    <row r="56" spans="1:4" ht="16.5" thickBot="1">
      <c r="A56" s="76" t="s">
        <v>444</v>
      </c>
      <c r="B56" s="77" t="s">
        <v>532</v>
      </c>
      <c r="C56" s="77" t="s">
        <v>671</v>
      </c>
      <c r="D56" s="78" t="s">
        <v>534</v>
      </c>
    </row>
    <row r="57" spans="1:4" ht="15.75">
      <c r="A57" s="275" t="s">
        <v>862</v>
      </c>
      <c r="B57" s="79" t="s">
        <v>535</v>
      </c>
      <c r="C57" s="80" t="s">
        <v>536</v>
      </c>
      <c r="D57" s="295"/>
    </row>
    <row r="58" spans="1:4" ht="18.75">
      <c r="A58" s="277" t="s">
        <v>863</v>
      </c>
      <c r="B58" s="58" t="s">
        <v>720</v>
      </c>
      <c r="C58" s="88" t="s">
        <v>536</v>
      </c>
      <c r="D58" s="296" t="s">
        <v>749</v>
      </c>
    </row>
    <row r="59" spans="1:4" ht="15.75">
      <c r="A59" s="277" t="s">
        <v>136</v>
      </c>
      <c r="B59" s="58" t="s">
        <v>722</v>
      </c>
      <c r="C59" s="88" t="s">
        <v>536</v>
      </c>
      <c r="D59" s="279" t="s">
        <v>723</v>
      </c>
    </row>
    <row r="60" spans="1:4" ht="15.75">
      <c r="A60" s="277" t="s">
        <v>137</v>
      </c>
      <c r="B60" s="58" t="s">
        <v>482</v>
      </c>
      <c r="C60" s="88" t="s">
        <v>536</v>
      </c>
      <c r="D60" s="279" t="s">
        <v>489</v>
      </c>
    </row>
    <row r="61" spans="1:4" ht="15.75">
      <c r="A61" s="277" t="s">
        <v>544</v>
      </c>
      <c r="B61" s="58" t="s">
        <v>724</v>
      </c>
      <c r="C61" s="68" t="s">
        <v>725</v>
      </c>
      <c r="D61" s="280">
        <v>1681.5</v>
      </c>
    </row>
    <row r="62" spans="1:4" ht="15.75">
      <c r="A62" s="277" t="s">
        <v>545</v>
      </c>
      <c r="B62" s="58" t="s">
        <v>726</v>
      </c>
      <c r="C62" s="88" t="s">
        <v>536</v>
      </c>
      <c r="D62" s="279" t="s">
        <v>385</v>
      </c>
    </row>
    <row r="63" spans="1:4" ht="15.75">
      <c r="A63" s="277" t="s">
        <v>547</v>
      </c>
      <c r="B63" s="58" t="s">
        <v>728</v>
      </c>
      <c r="C63" s="88" t="s">
        <v>536</v>
      </c>
      <c r="D63" s="292" t="s">
        <v>743</v>
      </c>
    </row>
    <row r="64" spans="1:4" ht="25.5">
      <c r="A64" s="277" t="s">
        <v>549</v>
      </c>
      <c r="B64" s="82" t="s">
        <v>730</v>
      </c>
      <c r="C64" s="88" t="s">
        <v>536</v>
      </c>
      <c r="D64" s="281" t="s">
        <v>510</v>
      </c>
    </row>
    <row r="65" spans="1:4" ht="15.75">
      <c r="A65" s="277" t="s">
        <v>551</v>
      </c>
      <c r="B65" s="58" t="s">
        <v>731</v>
      </c>
      <c r="C65" s="91" t="s">
        <v>536</v>
      </c>
      <c r="D65" s="282">
        <v>42370</v>
      </c>
    </row>
    <row r="66" spans="1:4" ht="15.75">
      <c r="A66" s="277" t="s">
        <v>553</v>
      </c>
      <c r="B66" s="68" t="s">
        <v>750</v>
      </c>
      <c r="C66" s="102" t="s">
        <v>381</v>
      </c>
      <c r="D66" s="297">
        <v>4.894</v>
      </c>
    </row>
    <row r="67" spans="1:4" ht="26.25" thickBot="1">
      <c r="A67" s="293">
        <v>11</v>
      </c>
      <c r="B67" s="289" t="s">
        <v>384</v>
      </c>
      <c r="C67" s="294" t="s">
        <v>536</v>
      </c>
      <c r="D67" s="291" t="s">
        <v>501</v>
      </c>
    </row>
    <row r="70" ht="13.5" thickBot="1"/>
    <row r="71" spans="1:4" ht="16.5" thickBot="1">
      <c r="A71" s="76" t="s">
        <v>444</v>
      </c>
      <c r="B71" s="77" t="s">
        <v>532</v>
      </c>
      <c r="C71" s="77" t="s">
        <v>671</v>
      </c>
      <c r="D71" s="78" t="s">
        <v>534</v>
      </c>
    </row>
    <row r="72" spans="1:4" ht="15.75">
      <c r="A72" s="302" t="s">
        <v>862</v>
      </c>
      <c r="B72" s="303" t="s">
        <v>535</v>
      </c>
      <c r="C72" s="304" t="s">
        <v>536</v>
      </c>
      <c r="D72" s="305"/>
    </row>
    <row r="73" spans="1:4" ht="18.75">
      <c r="A73" s="277" t="s">
        <v>863</v>
      </c>
      <c r="B73" s="58" t="s">
        <v>720</v>
      </c>
      <c r="C73" s="88" t="s">
        <v>536</v>
      </c>
      <c r="D73" s="296" t="s">
        <v>524</v>
      </c>
    </row>
    <row r="74" spans="1:4" ht="15.75">
      <c r="A74" s="277" t="s">
        <v>136</v>
      </c>
      <c r="B74" s="58" t="s">
        <v>722</v>
      </c>
      <c r="C74" s="88" t="s">
        <v>536</v>
      </c>
      <c r="D74" s="306" t="s">
        <v>388</v>
      </c>
    </row>
    <row r="75" spans="1:4" ht="15.75">
      <c r="A75" s="277" t="s">
        <v>137</v>
      </c>
      <c r="B75" s="58" t="s">
        <v>482</v>
      </c>
      <c r="C75" s="88" t="s">
        <v>536</v>
      </c>
      <c r="D75" s="279" t="s">
        <v>389</v>
      </c>
    </row>
    <row r="76" spans="1:4" ht="25.5">
      <c r="A76" s="277" t="s">
        <v>544</v>
      </c>
      <c r="B76" s="82" t="s">
        <v>753</v>
      </c>
      <c r="C76" s="68" t="s">
        <v>725</v>
      </c>
      <c r="D76" s="280">
        <v>3.06</v>
      </c>
    </row>
    <row r="77" spans="1:4" ht="15.75">
      <c r="A77" s="277" t="s">
        <v>754</v>
      </c>
      <c r="B77" s="82" t="s">
        <v>755</v>
      </c>
      <c r="C77" s="68" t="s">
        <v>725</v>
      </c>
      <c r="D77" s="280">
        <v>3.83</v>
      </c>
    </row>
    <row r="78" spans="1:4" ht="15.75">
      <c r="A78" s="277" t="s">
        <v>545</v>
      </c>
      <c r="B78" s="58" t="s">
        <v>726</v>
      </c>
      <c r="C78" s="88" t="s">
        <v>536</v>
      </c>
      <c r="D78" s="279" t="s">
        <v>390</v>
      </c>
    </row>
    <row r="79" spans="1:4" ht="15.75">
      <c r="A79" s="277" t="s">
        <v>547</v>
      </c>
      <c r="B79" s="58" t="s">
        <v>728</v>
      </c>
      <c r="C79" s="88" t="s">
        <v>536</v>
      </c>
      <c r="D79" s="292" t="s">
        <v>391</v>
      </c>
    </row>
    <row r="80" spans="1:4" ht="25.5">
      <c r="A80" s="277" t="s">
        <v>549</v>
      </c>
      <c r="B80" s="82" t="s">
        <v>730</v>
      </c>
      <c r="C80" s="88" t="s">
        <v>536</v>
      </c>
      <c r="D80" s="281" t="s">
        <v>758</v>
      </c>
    </row>
    <row r="81" spans="1:4" ht="15.75">
      <c r="A81" s="277" t="s">
        <v>551</v>
      </c>
      <c r="B81" s="58" t="s">
        <v>731</v>
      </c>
      <c r="C81" s="91" t="s">
        <v>536</v>
      </c>
      <c r="D81" s="282">
        <v>42370</v>
      </c>
    </row>
    <row r="82" spans="1:4" ht="27.75" customHeight="1">
      <c r="A82" s="284">
        <v>10</v>
      </c>
      <c r="B82" s="58" t="s">
        <v>732</v>
      </c>
      <c r="C82" s="52" t="s">
        <v>392</v>
      </c>
      <c r="D82" s="307" t="s">
        <v>393</v>
      </c>
    </row>
    <row r="83" spans="1:4" ht="31.5">
      <c r="A83" s="308">
        <v>11</v>
      </c>
      <c r="B83" s="82" t="s">
        <v>759</v>
      </c>
      <c r="C83" s="51" t="s">
        <v>394</v>
      </c>
      <c r="D83" s="299">
        <v>2.5</v>
      </c>
    </row>
    <row r="84" spans="1:4" ht="32.25" customHeight="1">
      <c r="A84" s="308" t="s">
        <v>395</v>
      </c>
      <c r="B84" s="82" t="s">
        <v>396</v>
      </c>
      <c r="C84" s="51" t="s">
        <v>394</v>
      </c>
      <c r="D84" s="299">
        <v>4.5</v>
      </c>
    </row>
    <row r="85" spans="1:4" ht="28.5" customHeight="1">
      <c r="A85" s="284">
        <v>12</v>
      </c>
      <c r="B85" s="82" t="s">
        <v>741</v>
      </c>
      <c r="C85" s="52"/>
      <c r="D85" s="281" t="s">
        <v>764</v>
      </c>
    </row>
    <row r="86" spans="1:4" s="105" customFormat="1" ht="26.25" thickBot="1">
      <c r="A86" s="293" t="s">
        <v>397</v>
      </c>
      <c r="B86" s="289" t="s">
        <v>741</v>
      </c>
      <c r="C86" s="309"/>
      <c r="D86" s="291" t="s">
        <v>398</v>
      </c>
    </row>
    <row r="87" s="105" customFormat="1" ht="12.75"/>
    <row r="88" s="105" customFormat="1" ht="38.25">
      <c r="B88" s="310" t="s">
        <v>399</v>
      </c>
    </row>
    <row r="89" s="105" customFormat="1" ht="12.75"/>
    <row r="90" s="105" customFormat="1" ht="13.5" thickBot="1"/>
    <row r="91" spans="1:4" ht="16.5" thickBot="1">
      <c r="A91" s="76" t="s">
        <v>444</v>
      </c>
      <c r="B91" s="77" t="s">
        <v>532</v>
      </c>
      <c r="C91" s="77" t="s">
        <v>671</v>
      </c>
      <c r="D91" s="78" t="s">
        <v>534</v>
      </c>
    </row>
    <row r="92" spans="1:4" ht="16.5" thickBot="1">
      <c r="A92" s="275" t="s">
        <v>862</v>
      </c>
      <c r="B92" s="79" t="s">
        <v>535</v>
      </c>
      <c r="C92" s="80" t="s">
        <v>536</v>
      </c>
      <c r="D92" s="276"/>
    </row>
    <row r="93" spans="1:4" ht="19.5">
      <c r="A93" s="277" t="s">
        <v>863</v>
      </c>
      <c r="B93" s="58" t="s">
        <v>720</v>
      </c>
      <c r="C93" s="52" t="s">
        <v>536</v>
      </c>
      <c r="D93" s="278" t="s">
        <v>400</v>
      </c>
    </row>
    <row r="94" spans="1:4" ht="15.75">
      <c r="A94" s="277" t="s">
        <v>136</v>
      </c>
      <c r="B94" s="58" t="s">
        <v>722</v>
      </c>
      <c r="C94" s="88" t="s">
        <v>536</v>
      </c>
      <c r="D94" s="279" t="s">
        <v>401</v>
      </c>
    </row>
    <row r="95" spans="1:4" ht="15.75">
      <c r="A95" s="277" t="s">
        <v>137</v>
      </c>
      <c r="B95" s="58" t="s">
        <v>482</v>
      </c>
      <c r="C95" s="88" t="s">
        <v>536</v>
      </c>
      <c r="D95" s="279" t="s">
        <v>402</v>
      </c>
    </row>
    <row r="96" spans="1:4" ht="15.75">
      <c r="A96" s="277" t="s">
        <v>544</v>
      </c>
      <c r="B96" s="58" t="s">
        <v>724</v>
      </c>
      <c r="C96" s="68" t="s">
        <v>725</v>
      </c>
      <c r="D96" s="280">
        <v>5118</v>
      </c>
    </row>
    <row r="97" spans="1:4" ht="15.75">
      <c r="A97" s="277" t="s">
        <v>545</v>
      </c>
      <c r="B97" s="58" t="s">
        <v>726</v>
      </c>
      <c r="C97" s="88" t="s">
        <v>536</v>
      </c>
      <c r="D97" s="279" t="s">
        <v>403</v>
      </c>
    </row>
    <row r="98" spans="1:4" ht="15.75">
      <c r="A98" s="277" t="s">
        <v>547</v>
      </c>
      <c r="B98" s="58" t="s">
        <v>728</v>
      </c>
      <c r="C98" s="88" t="s">
        <v>536</v>
      </c>
      <c r="D98" s="292"/>
    </row>
    <row r="99" spans="1:4" ht="25.5">
      <c r="A99" s="277" t="s">
        <v>549</v>
      </c>
      <c r="B99" s="82" t="s">
        <v>730</v>
      </c>
      <c r="C99" s="88" t="s">
        <v>536</v>
      </c>
      <c r="D99" s="281" t="s">
        <v>404</v>
      </c>
    </row>
    <row r="100" spans="1:4" ht="15.75">
      <c r="A100" s="277" t="s">
        <v>551</v>
      </c>
      <c r="B100" s="58" t="s">
        <v>731</v>
      </c>
      <c r="C100" s="91" t="s">
        <v>536</v>
      </c>
      <c r="D100" s="282">
        <v>42370</v>
      </c>
    </row>
    <row r="101" spans="1:4" ht="15.75">
      <c r="A101" s="277" t="s">
        <v>553</v>
      </c>
      <c r="B101" s="68" t="s">
        <v>732</v>
      </c>
      <c r="C101" s="92" t="s">
        <v>383</v>
      </c>
      <c r="D101" s="280">
        <v>13</v>
      </c>
    </row>
    <row r="102" spans="1:4" ht="26.25" thickBot="1">
      <c r="A102" s="293">
        <v>11</v>
      </c>
      <c r="B102" s="289" t="s">
        <v>384</v>
      </c>
      <c r="C102" s="294" t="s">
        <v>536</v>
      </c>
      <c r="D102" s="291" t="s">
        <v>405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5" t="s">
        <v>718</v>
      </c>
      <c r="B1" s="9"/>
      <c r="C1" s="9"/>
      <c r="D1" s="9"/>
    </row>
    <row r="2" spans="1:4" ht="14.25">
      <c r="A2" s="75" t="s">
        <v>719</v>
      </c>
      <c r="B2" s="9"/>
      <c r="C2" s="9"/>
      <c r="D2" s="9"/>
    </row>
    <row r="3" spans="1:4" ht="12.75">
      <c r="A3" s="9"/>
      <c r="B3" s="9"/>
      <c r="C3" s="9"/>
      <c r="D3" s="9"/>
    </row>
    <row r="4" ht="12.75">
      <c r="D4" s="274" t="s">
        <v>406</v>
      </c>
    </row>
    <row r="5" ht="13.5" thickBot="1"/>
    <row r="6" spans="1:4" ht="16.5" thickBot="1">
      <c r="A6" s="76" t="s">
        <v>444</v>
      </c>
      <c r="B6" s="77" t="s">
        <v>532</v>
      </c>
      <c r="C6" s="77" t="s">
        <v>671</v>
      </c>
      <c r="D6" s="78" t="s">
        <v>534</v>
      </c>
    </row>
    <row r="7" spans="1:4" ht="16.5" thickBot="1">
      <c r="A7" s="275" t="s">
        <v>862</v>
      </c>
      <c r="B7" s="79" t="s">
        <v>535</v>
      </c>
      <c r="C7" s="80" t="s">
        <v>536</v>
      </c>
      <c r="D7" s="276"/>
    </row>
    <row r="8" spans="1:4" ht="19.5">
      <c r="A8" s="277" t="s">
        <v>863</v>
      </c>
      <c r="B8" s="58" t="s">
        <v>720</v>
      </c>
      <c r="C8" s="52" t="s">
        <v>536</v>
      </c>
      <c r="D8" s="278" t="s">
        <v>378</v>
      </c>
    </row>
    <row r="9" spans="1:4" ht="15.75">
      <c r="A9" s="277" t="s">
        <v>136</v>
      </c>
      <c r="B9" s="58" t="s">
        <v>722</v>
      </c>
      <c r="C9" s="88" t="s">
        <v>536</v>
      </c>
      <c r="D9" s="279" t="s">
        <v>723</v>
      </c>
    </row>
    <row r="10" spans="1:4" ht="15.75">
      <c r="A10" s="277" t="s">
        <v>137</v>
      </c>
      <c r="B10" s="58" t="s">
        <v>482</v>
      </c>
      <c r="C10" s="88" t="s">
        <v>536</v>
      </c>
      <c r="D10" s="279" t="s">
        <v>486</v>
      </c>
    </row>
    <row r="11" spans="1:4" ht="15.75">
      <c r="A11" s="277" t="s">
        <v>544</v>
      </c>
      <c r="B11" s="58" t="s">
        <v>724</v>
      </c>
      <c r="C11" s="68" t="s">
        <v>725</v>
      </c>
      <c r="D11" s="311">
        <v>31.59</v>
      </c>
    </row>
    <row r="12" spans="1:4" ht="15.75">
      <c r="A12" s="277" t="s">
        <v>545</v>
      </c>
      <c r="B12" s="58" t="s">
        <v>726</v>
      </c>
      <c r="C12" s="88" t="s">
        <v>536</v>
      </c>
      <c r="D12" s="279" t="s">
        <v>379</v>
      </c>
    </row>
    <row r="13" spans="1:4" ht="15.75">
      <c r="A13" s="277" t="s">
        <v>547</v>
      </c>
      <c r="B13" s="58" t="s">
        <v>728</v>
      </c>
      <c r="C13" s="88" t="s">
        <v>536</v>
      </c>
      <c r="D13" s="279" t="s">
        <v>729</v>
      </c>
    </row>
    <row r="14" spans="1:4" ht="31.5">
      <c r="A14" s="277" t="s">
        <v>549</v>
      </c>
      <c r="B14" s="82" t="s">
        <v>730</v>
      </c>
      <c r="C14" s="88" t="s">
        <v>536</v>
      </c>
      <c r="D14" s="281" t="s">
        <v>380</v>
      </c>
    </row>
    <row r="15" spans="1:4" ht="15.75">
      <c r="A15" s="277" t="s">
        <v>551</v>
      </c>
      <c r="B15" s="58" t="s">
        <v>731</v>
      </c>
      <c r="C15" s="91" t="s">
        <v>536</v>
      </c>
      <c r="D15" s="282">
        <v>42552</v>
      </c>
    </row>
    <row r="16" spans="1:4" ht="15.75">
      <c r="A16" s="277" t="s">
        <v>553</v>
      </c>
      <c r="B16" s="68" t="s">
        <v>732</v>
      </c>
      <c r="C16" s="92" t="s">
        <v>381</v>
      </c>
      <c r="D16" s="283">
        <v>6.597</v>
      </c>
    </row>
    <row r="17" spans="1:4" ht="25.5">
      <c r="A17" s="284">
        <v>11</v>
      </c>
      <c r="B17" s="82" t="s">
        <v>734</v>
      </c>
      <c r="C17" s="93" t="s">
        <v>536</v>
      </c>
      <c r="D17" s="281" t="s">
        <v>501</v>
      </c>
    </row>
    <row r="18" spans="1:4" ht="15.75">
      <c r="A18" s="285" t="s">
        <v>735</v>
      </c>
      <c r="B18" s="58" t="s">
        <v>736</v>
      </c>
      <c r="C18" s="286" t="s">
        <v>382</v>
      </c>
      <c r="D18" s="287">
        <v>0.03</v>
      </c>
    </row>
    <row r="19" spans="1:4" ht="26.25" thickBot="1">
      <c r="A19" s="288" t="s">
        <v>738</v>
      </c>
      <c r="B19" s="289" t="s">
        <v>739</v>
      </c>
      <c r="C19" s="290" t="s">
        <v>536</v>
      </c>
      <c r="D19" s="291" t="s">
        <v>740</v>
      </c>
    </row>
    <row r="22" ht="13.5" thickBot="1"/>
    <row r="23" spans="1:4" ht="16.5" thickBot="1">
      <c r="A23" s="76" t="s">
        <v>444</v>
      </c>
      <c r="B23" s="77" t="s">
        <v>532</v>
      </c>
      <c r="C23" s="77" t="s">
        <v>671</v>
      </c>
      <c r="D23" s="78" t="s">
        <v>534</v>
      </c>
    </row>
    <row r="24" spans="1:4" ht="16.5" thickBot="1">
      <c r="A24" s="275" t="s">
        <v>862</v>
      </c>
      <c r="B24" s="79" t="s">
        <v>535</v>
      </c>
      <c r="C24" s="80" t="s">
        <v>536</v>
      </c>
      <c r="D24" s="276"/>
    </row>
    <row r="25" spans="1:4" ht="19.5">
      <c r="A25" s="277" t="s">
        <v>863</v>
      </c>
      <c r="B25" s="58" t="s">
        <v>720</v>
      </c>
      <c r="C25" s="52" t="s">
        <v>536</v>
      </c>
      <c r="D25" s="278" t="s">
        <v>487</v>
      </c>
    </row>
    <row r="26" spans="1:4" ht="15.75">
      <c r="A26" s="277" t="s">
        <v>136</v>
      </c>
      <c r="B26" s="58" t="s">
        <v>722</v>
      </c>
      <c r="C26" s="88" t="s">
        <v>536</v>
      </c>
      <c r="D26" s="279" t="s">
        <v>723</v>
      </c>
    </row>
    <row r="27" spans="1:4" ht="15.75">
      <c r="A27" s="277" t="s">
        <v>137</v>
      </c>
      <c r="B27" s="58" t="s">
        <v>482</v>
      </c>
      <c r="C27" s="88" t="s">
        <v>536</v>
      </c>
      <c r="D27" s="279" t="s">
        <v>486</v>
      </c>
    </row>
    <row r="28" spans="1:4" ht="15.75">
      <c r="A28" s="277" t="s">
        <v>544</v>
      </c>
      <c r="B28" s="58" t="s">
        <v>724</v>
      </c>
      <c r="C28" s="68" t="s">
        <v>725</v>
      </c>
      <c r="D28" s="311">
        <v>22.81</v>
      </c>
    </row>
    <row r="29" spans="1:4" ht="15.75">
      <c r="A29" s="277" t="s">
        <v>545</v>
      </c>
      <c r="B29" s="58" t="s">
        <v>726</v>
      </c>
      <c r="C29" s="88" t="s">
        <v>536</v>
      </c>
      <c r="D29" s="279" t="s">
        <v>379</v>
      </c>
    </row>
    <row r="30" spans="1:4" ht="15.75">
      <c r="A30" s="277" t="s">
        <v>547</v>
      </c>
      <c r="B30" s="58" t="s">
        <v>728</v>
      </c>
      <c r="C30" s="88" t="s">
        <v>536</v>
      </c>
      <c r="D30" s="292" t="s">
        <v>729</v>
      </c>
    </row>
    <row r="31" spans="1:4" ht="25.5">
      <c r="A31" s="277" t="s">
        <v>549</v>
      </c>
      <c r="B31" s="82" t="s">
        <v>730</v>
      </c>
      <c r="C31" s="88" t="s">
        <v>536</v>
      </c>
      <c r="D31" s="281" t="s">
        <v>503</v>
      </c>
    </row>
    <row r="32" spans="1:4" ht="15.75">
      <c r="A32" s="277" t="s">
        <v>551</v>
      </c>
      <c r="B32" s="58" t="s">
        <v>731</v>
      </c>
      <c r="C32" s="91" t="s">
        <v>536</v>
      </c>
      <c r="D32" s="282">
        <v>42552</v>
      </c>
    </row>
    <row r="33" spans="1:4" ht="15.75">
      <c r="A33" s="277" t="s">
        <v>553</v>
      </c>
      <c r="B33" s="68" t="s">
        <v>732</v>
      </c>
      <c r="C33" s="92" t="s">
        <v>383</v>
      </c>
      <c r="D33" s="280">
        <v>8.208</v>
      </c>
    </row>
    <row r="34" spans="1:4" ht="26.25" thickBot="1">
      <c r="A34" s="293">
        <v>11</v>
      </c>
      <c r="B34" s="289" t="s">
        <v>384</v>
      </c>
      <c r="C34" s="294" t="s">
        <v>536</v>
      </c>
      <c r="D34" s="291" t="s">
        <v>501</v>
      </c>
    </row>
    <row r="37" ht="13.5" thickBot="1"/>
    <row r="38" spans="1:4" ht="16.5" thickBot="1">
      <c r="A38" s="76" t="s">
        <v>444</v>
      </c>
      <c r="B38" s="77" t="s">
        <v>532</v>
      </c>
      <c r="C38" s="77" t="s">
        <v>671</v>
      </c>
      <c r="D38" s="78" t="s">
        <v>534</v>
      </c>
    </row>
    <row r="39" spans="1:4" ht="15.75">
      <c r="A39" s="275" t="s">
        <v>862</v>
      </c>
      <c r="B39" s="79" t="s">
        <v>535</v>
      </c>
      <c r="C39" s="80" t="s">
        <v>536</v>
      </c>
      <c r="D39" s="295"/>
    </row>
    <row r="40" spans="1:4" ht="18.75">
      <c r="A40" s="277" t="s">
        <v>863</v>
      </c>
      <c r="B40" s="58" t="s">
        <v>720</v>
      </c>
      <c r="C40" s="88" t="s">
        <v>536</v>
      </c>
      <c r="D40" s="296" t="s">
        <v>505</v>
      </c>
    </row>
    <row r="41" spans="1:4" ht="15.75">
      <c r="A41" s="277" t="s">
        <v>136</v>
      </c>
      <c r="B41" s="58" t="s">
        <v>722</v>
      </c>
      <c r="C41" s="88" t="s">
        <v>536</v>
      </c>
      <c r="D41" s="279" t="s">
        <v>723</v>
      </c>
    </row>
    <row r="42" spans="1:4" ht="15.75">
      <c r="A42" s="277" t="s">
        <v>137</v>
      </c>
      <c r="B42" s="58" t="s">
        <v>482</v>
      </c>
      <c r="C42" s="88" t="s">
        <v>536</v>
      </c>
      <c r="D42" s="279" t="s">
        <v>489</v>
      </c>
    </row>
    <row r="43" spans="1:4" ht="15.75">
      <c r="A43" s="277" t="s">
        <v>544</v>
      </c>
      <c r="B43" s="58" t="s">
        <v>724</v>
      </c>
      <c r="C43" s="68" t="s">
        <v>725</v>
      </c>
      <c r="D43" s="311">
        <v>1720.44</v>
      </c>
    </row>
    <row r="44" spans="1:4" ht="15.75">
      <c r="A44" s="277" t="s">
        <v>545</v>
      </c>
      <c r="B44" s="58" t="s">
        <v>726</v>
      </c>
      <c r="C44" s="88" t="s">
        <v>536</v>
      </c>
      <c r="D44" s="279" t="s">
        <v>385</v>
      </c>
    </row>
    <row r="45" spans="1:4" ht="15.75">
      <c r="A45" s="277" t="s">
        <v>547</v>
      </c>
      <c r="B45" s="58" t="s">
        <v>728</v>
      </c>
      <c r="C45" s="88" t="s">
        <v>536</v>
      </c>
      <c r="D45" s="292" t="s">
        <v>743</v>
      </c>
    </row>
    <row r="46" spans="1:4" ht="31.5">
      <c r="A46" s="277" t="s">
        <v>549</v>
      </c>
      <c r="B46" s="82" t="s">
        <v>730</v>
      </c>
      <c r="C46" s="88" t="s">
        <v>536</v>
      </c>
      <c r="D46" s="281" t="s">
        <v>508</v>
      </c>
    </row>
    <row r="47" spans="1:4" ht="15.75">
      <c r="A47" s="277" t="s">
        <v>551</v>
      </c>
      <c r="B47" s="58" t="s">
        <v>731</v>
      </c>
      <c r="C47" s="91" t="s">
        <v>536</v>
      </c>
      <c r="D47" s="282">
        <v>42552</v>
      </c>
    </row>
    <row r="48" spans="1:4" ht="15.75">
      <c r="A48" s="277" t="s">
        <v>553</v>
      </c>
      <c r="B48" s="68" t="s">
        <v>511</v>
      </c>
      <c r="C48" s="98" t="s">
        <v>386</v>
      </c>
      <c r="D48" s="297">
        <v>0.0323</v>
      </c>
    </row>
    <row r="49" spans="1:4" ht="15.75">
      <c r="A49" s="277" t="s">
        <v>745</v>
      </c>
      <c r="B49" s="68" t="s">
        <v>513</v>
      </c>
      <c r="C49" s="98" t="s">
        <v>386</v>
      </c>
      <c r="D49" s="298">
        <v>0.0283</v>
      </c>
    </row>
    <row r="50" spans="1:4" ht="15.75">
      <c r="A50" s="277" t="s">
        <v>746</v>
      </c>
      <c r="B50" s="68" t="s">
        <v>514</v>
      </c>
      <c r="C50" s="98" t="s">
        <v>386</v>
      </c>
      <c r="D50" s="298">
        <v>0.0243</v>
      </c>
    </row>
    <row r="51" spans="1:4" ht="15.75">
      <c r="A51" s="277" t="s">
        <v>747</v>
      </c>
      <c r="B51" s="68" t="s">
        <v>515</v>
      </c>
      <c r="C51" s="98" t="s">
        <v>386</v>
      </c>
      <c r="D51" s="299">
        <v>0.0254</v>
      </c>
    </row>
    <row r="52" spans="1:4" ht="25.5">
      <c r="A52" s="284">
        <v>11</v>
      </c>
      <c r="B52" s="82" t="s">
        <v>741</v>
      </c>
      <c r="C52" s="93" t="s">
        <v>536</v>
      </c>
      <c r="D52" s="300" t="s">
        <v>387</v>
      </c>
    </row>
    <row r="53" ht="15.75">
      <c r="B53" s="301" t="s">
        <v>414</v>
      </c>
    </row>
    <row r="55" ht="13.5" thickBot="1"/>
    <row r="56" spans="1:4" ht="16.5" thickBot="1">
      <c r="A56" s="76" t="s">
        <v>444</v>
      </c>
      <c r="B56" s="77" t="s">
        <v>532</v>
      </c>
      <c r="C56" s="77" t="s">
        <v>671</v>
      </c>
      <c r="D56" s="78" t="s">
        <v>534</v>
      </c>
    </row>
    <row r="57" spans="1:4" ht="15.75">
      <c r="A57" s="275" t="s">
        <v>862</v>
      </c>
      <c r="B57" s="79" t="s">
        <v>535</v>
      </c>
      <c r="C57" s="80" t="s">
        <v>536</v>
      </c>
      <c r="D57" s="295"/>
    </row>
    <row r="58" spans="1:4" ht="18.75">
      <c r="A58" s="277" t="s">
        <v>863</v>
      </c>
      <c r="B58" s="58" t="s">
        <v>720</v>
      </c>
      <c r="C58" s="88" t="s">
        <v>536</v>
      </c>
      <c r="D58" s="296" t="s">
        <v>749</v>
      </c>
    </row>
    <row r="59" spans="1:4" ht="15.75">
      <c r="A59" s="277" t="s">
        <v>136</v>
      </c>
      <c r="B59" s="58" t="s">
        <v>722</v>
      </c>
      <c r="C59" s="88" t="s">
        <v>536</v>
      </c>
      <c r="D59" s="279" t="s">
        <v>723</v>
      </c>
    </row>
    <row r="60" spans="1:4" ht="15.75">
      <c r="A60" s="277" t="s">
        <v>137</v>
      </c>
      <c r="B60" s="58" t="s">
        <v>482</v>
      </c>
      <c r="C60" s="88" t="s">
        <v>536</v>
      </c>
      <c r="D60" s="279" t="s">
        <v>489</v>
      </c>
    </row>
    <row r="61" spans="1:4" ht="15.75">
      <c r="A61" s="277" t="s">
        <v>544</v>
      </c>
      <c r="B61" s="58" t="s">
        <v>724</v>
      </c>
      <c r="C61" s="68" t="s">
        <v>407</v>
      </c>
      <c r="D61" s="311">
        <v>1720.44</v>
      </c>
    </row>
    <row r="62" spans="1:4" ht="15.75">
      <c r="A62" s="277" t="s">
        <v>545</v>
      </c>
      <c r="B62" s="58" t="s">
        <v>726</v>
      </c>
      <c r="C62" s="88" t="s">
        <v>536</v>
      </c>
      <c r="D62" s="279" t="s">
        <v>385</v>
      </c>
    </row>
    <row r="63" spans="1:4" ht="15.75">
      <c r="A63" s="277" t="s">
        <v>547</v>
      </c>
      <c r="B63" s="58" t="s">
        <v>728</v>
      </c>
      <c r="C63" s="88" t="s">
        <v>536</v>
      </c>
      <c r="D63" s="292" t="s">
        <v>743</v>
      </c>
    </row>
    <row r="64" spans="1:4" ht="25.5">
      <c r="A64" s="277" t="s">
        <v>549</v>
      </c>
      <c r="B64" s="82" t="s">
        <v>730</v>
      </c>
      <c r="C64" s="88" t="s">
        <v>536</v>
      </c>
      <c r="D64" s="281" t="s">
        <v>510</v>
      </c>
    </row>
    <row r="65" spans="1:4" ht="15.75">
      <c r="A65" s="277" t="s">
        <v>551</v>
      </c>
      <c r="B65" s="58" t="s">
        <v>731</v>
      </c>
      <c r="C65" s="91" t="s">
        <v>536</v>
      </c>
      <c r="D65" s="282">
        <v>42552</v>
      </c>
    </row>
    <row r="66" spans="1:4" ht="15.75">
      <c r="A66" s="277" t="s">
        <v>553</v>
      </c>
      <c r="B66" s="68" t="s">
        <v>750</v>
      </c>
      <c r="C66" s="102" t="s">
        <v>381</v>
      </c>
      <c r="D66" s="297">
        <v>3.496</v>
      </c>
    </row>
    <row r="67" spans="1:4" ht="26.25" thickBot="1">
      <c r="A67" s="293">
        <v>11</v>
      </c>
      <c r="B67" s="289" t="s">
        <v>384</v>
      </c>
      <c r="C67" s="294" t="s">
        <v>536</v>
      </c>
      <c r="D67" s="291" t="s">
        <v>501</v>
      </c>
    </row>
    <row r="70" ht="13.5" thickBot="1"/>
    <row r="71" spans="1:4" ht="16.5" thickBot="1">
      <c r="A71" s="76" t="s">
        <v>444</v>
      </c>
      <c r="B71" s="77" t="s">
        <v>532</v>
      </c>
      <c r="C71" s="77" t="s">
        <v>671</v>
      </c>
      <c r="D71" s="78" t="s">
        <v>534</v>
      </c>
    </row>
    <row r="72" spans="1:4" ht="15.75">
      <c r="A72" s="302" t="s">
        <v>862</v>
      </c>
      <c r="B72" s="303" t="s">
        <v>535</v>
      </c>
      <c r="C72" s="304" t="s">
        <v>536</v>
      </c>
      <c r="D72" s="305"/>
    </row>
    <row r="73" spans="1:4" ht="18.75">
      <c r="A73" s="277" t="s">
        <v>863</v>
      </c>
      <c r="B73" s="58" t="s">
        <v>720</v>
      </c>
      <c r="C73" s="88" t="s">
        <v>536</v>
      </c>
      <c r="D73" s="296" t="s">
        <v>524</v>
      </c>
    </row>
    <row r="74" spans="1:4" ht="15.75">
      <c r="A74" s="277" t="s">
        <v>136</v>
      </c>
      <c r="B74" s="58" t="s">
        <v>722</v>
      </c>
      <c r="C74" s="88" t="s">
        <v>536</v>
      </c>
      <c r="D74" s="306" t="s">
        <v>388</v>
      </c>
    </row>
    <row r="75" spans="1:4" ht="15.75">
      <c r="A75" s="277" t="s">
        <v>137</v>
      </c>
      <c r="B75" s="58" t="s">
        <v>482</v>
      </c>
      <c r="C75" s="88" t="s">
        <v>536</v>
      </c>
      <c r="D75" s="279" t="s">
        <v>389</v>
      </c>
    </row>
    <row r="76" spans="1:4" ht="25.5">
      <c r="A76" s="277" t="s">
        <v>544</v>
      </c>
      <c r="B76" s="82" t="s">
        <v>753</v>
      </c>
      <c r="C76" s="68" t="s">
        <v>725</v>
      </c>
      <c r="D76" s="311">
        <v>3.23</v>
      </c>
    </row>
    <row r="77" spans="1:4" ht="15.75">
      <c r="A77" s="277" t="s">
        <v>754</v>
      </c>
      <c r="B77" s="82" t="s">
        <v>755</v>
      </c>
      <c r="C77" s="68" t="s">
        <v>725</v>
      </c>
      <c r="D77" s="311">
        <v>4.05</v>
      </c>
    </row>
    <row r="78" spans="1:4" ht="15.75">
      <c r="A78" s="277" t="s">
        <v>545</v>
      </c>
      <c r="B78" s="58" t="s">
        <v>726</v>
      </c>
      <c r="C78" s="88" t="s">
        <v>536</v>
      </c>
      <c r="D78" s="279" t="s">
        <v>390</v>
      </c>
    </row>
    <row r="79" spans="1:4" ht="15.75">
      <c r="A79" s="277" t="s">
        <v>547</v>
      </c>
      <c r="B79" s="58" t="s">
        <v>728</v>
      </c>
      <c r="C79" s="88" t="s">
        <v>536</v>
      </c>
      <c r="D79" s="292" t="s">
        <v>391</v>
      </c>
    </row>
    <row r="80" spans="1:4" ht="25.5">
      <c r="A80" s="277" t="s">
        <v>549</v>
      </c>
      <c r="B80" s="82" t="s">
        <v>730</v>
      </c>
      <c r="C80" s="88" t="s">
        <v>536</v>
      </c>
      <c r="D80" s="281" t="s">
        <v>758</v>
      </c>
    </row>
    <row r="81" spans="1:4" ht="15.75">
      <c r="A81" s="277" t="s">
        <v>551</v>
      </c>
      <c r="B81" s="58" t="s">
        <v>731</v>
      </c>
      <c r="C81" s="91" t="s">
        <v>536</v>
      </c>
      <c r="D81" s="282">
        <v>42552</v>
      </c>
    </row>
    <row r="82" spans="1:4" ht="27.75" customHeight="1">
      <c r="A82" s="284">
        <v>10</v>
      </c>
      <c r="B82" s="58" t="s">
        <v>732</v>
      </c>
      <c r="C82" s="52" t="s">
        <v>392</v>
      </c>
      <c r="D82" s="307" t="s">
        <v>393</v>
      </c>
    </row>
    <row r="83" spans="1:4" ht="31.5">
      <c r="A83" s="308">
        <v>11</v>
      </c>
      <c r="B83" s="82" t="s">
        <v>759</v>
      </c>
      <c r="C83" s="51" t="s">
        <v>394</v>
      </c>
      <c r="D83" s="299">
        <v>2.5</v>
      </c>
    </row>
    <row r="84" spans="1:4" ht="32.25" customHeight="1">
      <c r="A84" s="308" t="s">
        <v>395</v>
      </c>
      <c r="B84" s="82" t="s">
        <v>396</v>
      </c>
      <c r="C84" s="51" t="s">
        <v>394</v>
      </c>
      <c r="D84" s="299">
        <v>4.5</v>
      </c>
    </row>
    <row r="85" spans="1:4" ht="28.5" customHeight="1">
      <c r="A85" s="284">
        <v>12</v>
      </c>
      <c r="B85" s="82" t="s">
        <v>741</v>
      </c>
      <c r="C85" s="52"/>
      <c r="D85" s="281" t="s">
        <v>764</v>
      </c>
    </row>
    <row r="86" spans="1:4" s="105" customFormat="1" ht="26.25" thickBot="1">
      <c r="A86" s="293" t="s">
        <v>397</v>
      </c>
      <c r="B86" s="289" t="s">
        <v>741</v>
      </c>
      <c r="C86" s="309"/>
      <c r="D86" s="291" t="s">
        <v>398</v>
      </c>
    </row>
    <row r="87" s="105" customFormat="1" ht="12.75"/>
    <row r="88" s="105" customFormat="1" ht="38.25">
      <c r="B88" s="310" t="s">
        <v>399</v>
      </c>
    </row>
    <row r="89" s="105" customFormat="1" ht="12.75"/>
    <row r="90" s="105" customFormat="1" ht="13.5" thickBot="1"/>
    <row r="91" spans="1:4" ht="16.5" thickBot="1">
      <c r="A91" s="76" t="s">
        <v>444</v>
      </c>
      <c r="B91" s="77" t="s">
        <v>532</v>
      </c>
      <c r="C91" s="77" t="s">
        <v>671</v>
      </c>
      <c r="D91" s="78" t="s">
        <v>534</v>
      </c>
    </row>
    <row r="92" spans="1:4" ht="16.5" thickBot="1">
      <c r="A92" s="275" t="s">
        <v>862</v>
      </c>
      <c r="B92" s="79" t="s">
        <v>535</v>
      </c>
      <c r="C92" s="80" t="s">
        <v>536</v>
      </c>
      <c r="D92" s="276"/>
    </row>
    <row r="93" spans="1:4" ht="19.5">
      <c r="A93" s="277" t="s">
        <v>863</v>
      </c>
      <c r="B93" s="58" t="s">
        <v>720</v>
      </c>
      <c r="C93" s="52" t="s">
        <v>536</v>
      </c>
      <c r="D93" s="278" t="s">
        <v>400</v>
      </c>
    </row>
    <row r="94" spans="1:4" ht="15.75">
      <c r="A94" s="277" t="s">
        <v>136</v>
      </c>
      <c r="B94" s="58" t="s">
        <v>722</v>
      </c>
      <c r="C94" s="88" t="s">
        <v>536</v>
      </c>
      <c r="D94" s="279" t="s">
        <v>401</v>
      </c>
    </row>
    <row r="95" spans="1:4" ht="15.75">
      <c r="A95" s="277"/>
      <c r="B95" s="58" t="s">
        <v>408</v>
      </c>
      <c r="C95" s="88" t="s">
        <v>409</v>
      </c>
      <c r="D95" s="312">
        <v>67.86</v>
      </c>
    </row>
    <row r="96" spans="1:4" ht="15.75">
      <c r="A96" s="277" t="s">
        <v>544</v>
      </c>
      <c r="B96" s="58" t="s">
        <v>410</v>
      </c>
      <c r="C96" s="68" t="s">
        <v>411</v>
      </c>
      <c r="D96" s="311">
        <v>5220</v>
      </c>
    </row>
    <row r="97" spans="1:4" ht="25.5">
      <c r="A97" s="277" t="s">
        <v>545</v>
      </c>
      <c r="B97" s="58" t="s">
        <v>726</v>
      </c>
      <c r="C97" s="88" t="s">
        <v>536</v>
      </c>
      <c r="D97" s="306" t="s">
        <v>412</v>
      </c>
    </row>
    <row r="98" spans="1:4" ht="15.75">
      <c r="A98" s="277" t="s">
        <v>547</v>
      </c>
      <c r="B98" s="58" t="s">
        <v>728</v>
      </c>
      <c r="C98" s="88" t="s">
        <v>536</v>
      </c>
      <c r="D98" s="292"/>
    </row>
    <row r="99" spans="1:4" ht="25.5">
      <c r="A99" s="277" t="s">
        <v>549</v>
      </c>
      <c r="B99" s="82" t="s">
        <v>730</v>
      </c>
      <c r="C99" s="88" t="s">
        <v>536</v>
      </c>
      <c r="D99" s="281" t="s">
        <v>404</v>
      </c>
    </row>
    <row r="100" spans="1:4" ht="15.75">
      <c r="A100" s="277" t="s">
        <v>551</v>
      </c>
      <c r="B100" s="58" t="s">
        <v>731</v>
      </c>
      <c r="C100" s="91" t="s">
        <v>536</v>
      </c>
      <c r="D100" s="282">
        <v>42552</v>
      </c>
    </row>
    <row r="101" spans="1:4" ht="15.75">
      <c r="A101" s="277" t="s">
        <v>553</v>
      </c>
      <c r="B101" s="68" t="s">
        <v>732</v>
      </c>
      <c r="C101" s="92" t="s">
        <v>383</v>
      </c>
      <c r="D101" s="280">
        <v>13</v>
      </c>
    </row>
    <row r="102" spans="1:4" ht="26.25" thickBot="1">
      <c r="A102" s="293">
        <v>11</v>
      </c>
      <c r="B102" s="289" t="s">
        <v>384</v>
      </c>
      <c r="C102" s="294" t="s">
        <v>536</v>
      </c>
      <c r="D102" s="291" t="s">
        <v>405</v>
      </c>
    </row>
    <row r="104" ht="12.75">
      <c r="B104" t="s">
        <v>413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5" t="s">
        <v>718</v>
      </c>
      <c r="B1" s="9"/>
      <c r="C1" s="9"/>
      <c r="D1" s="9"/>
    </row>
    <row r="2" spans="1:4" ht="14.25">
      <c r="A2" s="75" t="s">
        <v>719</v>
      </c>
      <c r="B2" s="9"/>
      <c r="C2" s="9"/>
      <c r="D2" s="9"/>
    </row>
    <row r="3" spans="1:4" ht="12.75">
      <c r="A3" s="9"/>
      <c r="B3" s="9"/>
      <c r="C3" s="9"/>
      <c r="D3" s="9"/>
    </row>
    <row r="4" ht="12.75">
      <c r="D4" s="274" t="s">
        <v>230</v>
      </c>
    </row>
    <row r="5" ht="13.5" thickBot="1"/>
    <row r="6" spans="1:4" ht="16.5" thickBot="1">
      <c r="A6" s="76" t="s">
        <v>444</v>
      </c>
      <c r="B6" s="77" t="s">
        <v>532</v>
      </c>
      <c r="C6" s="77" t="s">
        <v>671</v>
      </c>
      <c r="D6" s="78" t="s">
        <v>534</v>
      </c>
    </row>
    <row r="7" spans="1:4" ht="16.5" thickBot="1">
      <c r="A7" s="275" t="s">
        <v>862</v>
      </c>
      <c r="B7" s="79" t="s">
        <v>535</v>
      </c>
      <c r="C7" s="80" t="s">
        <v>536</v>
      </c>
      <c r="D7" s="276"/>
    </row>
    <row r="8" spans="1:4" ht="19.5">
      <c r="A8" s="277" t="s">
        <v>863</v>
      </c>
      <c r="B8" s="58" t="s">
        <v>720</v>
      </c>
      <c r="C8" s="52" t="s">
        <v>536</v>
      </c>
      <c r="D8" s="278" t="s">
        <v>378</v>
      </c>
    </row>
    <row r="9" spans="1:4" ht="15.75">
      <c r="A9" s="277" t="s">
        <v>136</v>
      </c>
      <c r="B9" s="58" t="s">
        <v>722</v>
      </c>
      <c r="C9" s="88" t="s">
        <v>536</v>
      </c>
      <c r="D9" s="279" t="s">
        <v>723</v>
      </c>
    </row>
    <row r="10" spans="1:4" ht="15.75">
      <c r="A10" s="277" t="s">
        <v>137</v>
      </c>
      <c r="B10" s="58" t="s">
        <v>482</v>
      </c>
      <c r="C10" s="88" t="s">
        <v>536</v>
      </c>
      <c r="D10" s="279" t="s">
        <v>486</v>
      </c>
    </row>
    <row r="11" spans="1:4" ht="15.75">
      <c r="A11" s="277" t="s">
        <v>544</v>
      </c>
      <c r="B11" s="58" t="s">
        <v>724</v>
      </c>
      <c r="C11" s="68" t="s">
        <v>725</v>
      </c>
      <c r="D11" s="311">
        <v>35.55</v>
      </c>
    </row>
    <row r="12" spans="1:4" ht="15.75">
      <c r="A12" s="277" t="s">
        <v>545</v>
      </c>
      <c r="B12" s="58" t="s">
        <v>726</v>
      </c>
      <c r="C12" s="88" t="s">
        <v>536</v>
      </c>
      <c r="D12" s="279" t="s">
        <v>379</v>
      </c>
    </row>
    <row r="13" spans="1:4" ht="15.75">
      <c r="A13" s="277" t="s">
        <v>547</v>
      </c>
      <c r="B13" s="58" t="s">
        <v>728</v>
      </c>
      <c r="C13" s="88" t="s">
        <v>536</v>
      </c>
      <c r="D13" s="279" t="s">
        <v>729</v>
      </c>
    </row>
    <row r="14" spans="1:4" ht="31.5">
      <c r="A14" s="277" t="s">
        <v>549</v>
      </c>
      <c r="B14" s="82" t="s">
        <v>730</v>
      </c>
      <c r="C14" s="88" t="s">
        <v>536</v>
      </c>
      <c r="D14" s="281" t="s">
        <v>231</v>
      </c>
    </row>
    <row r="15" spans="1:4" ht="15.75">
      <c r="A15" s="277" t="s">
        <v>551</v>
      </c>
      <c r="B15" s="58" t="s">
        <v>731</v>
      </c>
      <c r="C15" s="91" t="s">
        <v>536</v>
      </c>
      <c r="D15" s="282">
        <v>42917</v>
      </c>
    </row>
    <row r="16" spans="1:4" ht="15.75">
      <c r="A16" s="277" t="s">
        <v>553</v>
      </c>
      <c r="B16" s="68" t="s">
        <v>732</v>
      </c>
      <c r="C16" s="92" t="s">
        <v>381</v>
      </c>
      <c r="D16" s="283">
        <v>8.208</v>
      </c>
    </row>
    <row r="17" spans="1:4" ht="31.5">
      <c r="A17" s="284">
        <v>11</v>
      </c>
      <c r="B17" s="82" t="s">
        <v>734</v>
      </c>
      <c r="C17" s="93" t="s">
        <v>536</v>
      </c>
      <c r="D17" s="281" t="s">
        <v>232</v>
      </c>
    </row>
    <row r="18" spans="1:4" ht="15.75">
      <c r="A18" s="285" t="s">
        <v>735</v>
      </c>
      <c r="B18" s="58" t="s">
        <v>736</v>
      </c>
      <c r="C18" s="286" t="s">
        <v>382</v>
      </c>
      <c r="D18" s="331">
        <v>0.029</v>
      </c>
    </row>
    <row r="19" spans="1:4" ht="26.25" thickBot="1">
      <c r="A19" s="288" t="s">
        <v>738</v>
      </c>
      <c r="B19" s="289" t="s">
        <v>739</v>
      </c>
      <c r="C19" s="290" t="s">
        <v>536</v>
      </c>
      <c r="D19" s="281" t="s">
        <v>233</v>
      </c>
    </row>
    <row r="22" ht="13.5" thickBot="1"/>
    <row r="23" spans="1:4" ht="16.5" thickBot="1">
      <c r="A23" s="76" t="s">
        <v>444</v>
      </c>
      <c r="B23" s="77" t="s">
        <v>532</v>
      </c>
      <c r="C23" s="77" t="s">
        <v>671</v>
      </c>
      <c r="D23" s="78" t="s">
        <v>534</v>
      </c>
    </row>
    <row r="24" spans="1:4" ht="16.5" thickBot="1">
      <c r="A24" s="275" t="s">
        <v>862</v>
      </c>
      <c r="B24" s="79" t="s">
        <v>535</v>
      </c>
      <c r="C24" s="80" t="s">
        <v>536</v>
      </c>
      <c r="D24" s="276"/>
    </row>
    <row r="25" spans="1:4" ht="19.5">
      <c r="A25" s="277" t="s">
        <v>863</v>
      </c>
      <c r="B25" s="58" t="s">
        <v>720</v>
      </c>
      <c r="C25" s="52" t="s">
        <v>536</v>
      </c>
      <c r="D25" s="278" t="s">
        <v>487</v>
      </c>
    </row>
    <row r="26" spans="1:4" ht="15.75">
      <c r="A26" s="277" t="s">
        <v>136</v>
      </c>
      <c r="B26" s="58" t="s">
        <v>722</v>
      </c>
      <c r="C26" s="88" t="s">
        <v>536</v>
      </c>
      <c r="D26" s="279" t="s">
        <v>723</v>
      </c>
    </row>
    <row r="27" spans="1:4" ht="15.75">
      <c r="A27" s="277" t="s">
        <v>137</v>
      </c>
      <c r="B27" s="58" t="s">
        <v>482</v>
      </c>
      <c r="C27" s="88" t="s">
        <v>536</v>
      </c>
      <c r="D27" s="279" t="s">
        <v>486</v>
      </c>
    </row>
    <row r="28" spans="1:4" ht="15.75">
      <c r="A28" s="277" t="s">
        <v>544</v>
      </c>
      <c r="B28" s="58" t="s">
        <v>724</v>
      </c>
      <c r="C28" s="68" t="s">
        <v>725</v>
      </c>
      <c r="D28" s="311">
        <v>24.19</v>
      </c>
    </row>
    <row r="29" spans="1:4" ht="15.75">
      <c r="A29" s="277" t="s">
        <v>545</v>
      </c>
      <c r="B29" s="58" t="s">
        <v>726</v>
      </c>
      <c r="C29" s="88" t="s">
        <v>536</v>
      </c>
      <c r="D29" s="279" t="s">
        <v>379</v>
      </c>
    </row>
    <row r="30" spans="1:4" ht="15.75">
      <c r="A30" s="277" t="s">
        <v>547</v>
      </c>
      <c r="B30" s="58" t="s">
        <v>728</v>
      </c>
      <c r="C30" s="88" t="s">
        <v>536</v>
      </c>
      <c r="D30" s="292" t="s">
        <v>729</v>
      </c>
    </row>
    <row r="31" spans="1:4" ht="31.5">
      <c r="A31" s="277" t="s">
        <v>549</v>
      </c>
      <c r="B31" s="82" t="s">
        <v>730</v>
      </c>
      <c r="C31" s="88" t="s">
        <v>536</v>
      </c>
      <c r="D31" s="281" t="s">
        <v>234</v>
      </c>
    </row>
    <row r="32" spans="1:4" ht="15.75">
      <c r="A32" s="277" t="s">
        <v>551</v>
      </c>
      <c r="B32" s="58" t="s">
        <v>731</v>
      </c>
      <c r="C32" s="91" t="s">
        <v>536</v>
      </c>
      <c r="D32" s="282">
        <v>42917</v>
      </c>
    </row>
    <row r="33" spans="1:4" ht="15.75">
      <c r="A33" s="277" t="s">
        <v>553</v>
      </c>
      <c r="B33" s="68" t="s">
        <v>732</v>
      </c>
      <c r="C33" s="92" t="s">
        <v>383</v>
      </c>
      <c r="D33" s="280">
        <v>8.208</v>
      </c>
    </row>
    <row r="34" spans="1:4" ht="26.25" thickBot="1">
      <c r="A34" s="293">
        <v>11</v>
      </c>
      <c r="B34" s="289" t="s">
        <v>384</v>
      </c>
      <c r="C34" s="294" t="s">
        <v>536</v>
      </c>
      <c r="D34" s="291" t="s">
        <v>501</v>
      </c>
    </row>
    <row r="37" ht="13.5" thickBot="1"/>
    <row r="38" spans="1:4" ht="16.5" thickBot="1">
      <c r="A38" s="76" t="s">
        <v>444</v>
      </c>
      <c r="B38" s="77" t="s">
        <v>532</v>
      </c>
      <c r="C38" s="77" t="s">
        <v>671</v>
      </c>
      <c r="D38" s="78" t="s">
        <v>534</v>
      </c>
    </row>
    <row r="39" spans="1:4" ht="15.75">
      <c r="A39" s="275" t="s">
        <v>862</v>
      </c>
      <c r="B39" s="79" t="s">
        <v>535</v>
      </c>
      <c r="C39" s="80" t="s">
        <v>536</v>
      </c>
      <c r="D39" s="295"/>
    </row>
    <row r="40" spans="1:4" ht="18.75">
      <c r="A40" s="277" t="s">
        <v>863</v>
      </c>
      <c r="B40" s="58" t="s">
        <v>720</v>
      </c>
      <c r="C40" s="88" t="s">
        <v>536</v>
      </c>
      <c r="D40" s="296" t="s">
        <v>505</v>
      </c>
    </row>
    <row r="41" spans="1:4" ht="15.75">
      <c r="A41" s="277" t="s">
        <v>136</v>
      </c>
      <c r="B41" s="58" t="s">
        <v>722</v>
      </c>
      <c r="C41" s="88" t="s">
        <v>536</v>
      </c>
      <c r="D41" s="279" t="s">
        <v>723</v>
      </c>
    </row>
    <row r="42" spans="1:4" ht="15.75">
      <c r="A42" s="277" t="s">
        <v>137</v>
      </c>
      <c r="B42" s="58" t="s">
        <v>482</v>
      </c>
      <c r="C42" s="88" t="s">
        <v>536</v>
      </c>
      <c r="D42" s="279" t="s">
        <v>489</v>
      </c>
    </row>
    <row r="43" spans="1:4" ht="15.75">
      <c r="A43" s="277" t="s">
        <v>544</v>
      </c>
      <c r="B43" s="58" t="s">
        <v>724</v>
      </c>
      <c r="C43" s="68" t="s">
        <v>725</v>
      </c>
      <c r="D43" s="311">
        <v>1788.88</v>
      </c>
    </row>
    <row r="44" spans="1:4" ht="15.75">
      <c r="A44" s="277" t="s">
        <v>545</v>
      </c>
      <c r="B44" s="58" t="s">
        <v>726</v>
      </c>
      <c r="C44" s="88" t="s">
        <v>536</v>
      </c>
      <c r="D44" s="279" t="s">
        <v>385</v>
      </c>
    </row>
    <row r="45" spans="1:4" ht="15.75">
      <c r="A45" s="277" t="s">
        <v>547</v>
      </c>
      <c r="B45" s="58" t="s">
        <v>728</v>
      </c>
      <c r="C45" s="88" t="s">
        <v>536</v>
      </c>
      <c r="D45" s="292" t="s">
        <v>743</v>
      </c>
    </row>
    <row r="46" spans="1:4" ht="31.5">
      <c r="A46" s="277" t="s">
        <v>549</v>
      </c>
      <c r="B46" s="82" t="s">
        <v>730</v>
      </c>
      <c r="C46" s="88" t="s">
        <v>536</v>
      </c>
      <c r="D46" s="281" t="s">
        <v>235</v>
      </c>
    </row>
    <row r="47" spans="1:4" ht="15.75">
      <c r="A47" s="277" t="s">
        <v>551</v>
      </c>
      <c r="B47" s="58" t="s">
        <v>731</v>
      </c>
      <c r="C47" s="91" t="s">
        <v>536</v>
      </c>
      <c r="D47" s="282">
        <v>42917</v>
      </c>
    </row>
    <row r="48" spans="1:4" ht="15.75">
      <c r="A48" s="277" t="s">
        <v>553</v>
      </c>
      <c r="B48" s="68" t="s">
        <v>511</v>
      </c>
      <c r="C48" s="98" t="s">
        <v>386</v>
      </c>
      <c r="D48" s="297">
        <v>0.0323</v>
      </c>
    </row>
    <row r="49" spans="1:4" ht="15.75">
      <c r="A49" s="277" t="s">
        <v>745</v>
      </c>
      <c r="B49" s="68" t="s">
        <v>513</v>
      </c>
      <c r="C49" s="98" t="s">
        <v>386</v>
      </c>
      <c r="D49" s="298">
        <v>0.0283</v>
      </c>
    </row>
    <row r="50" spans="1:4" ht="15.75">
      <c r="A50" s="277" t="s">
        <v>746</v>
      </c>
      <c r="B50" s="68" t="s">
        <v>514</v>
      </c>
      <c r="C50" s="98" t="s">
        <v>386</v>
      </c>
      <c r="D50" s="298">
        <v>0.0243</v>
      </c>
    </row>
    <row r="51" spans="1:4" ht="15.75">
      <c r="A51" s="277" t="s">
        <v>747</v>
      </c>
      <c r="B51" s="68" t="s">
        <v>515</v>
      </c>
      <c r="C51" s="98" t="s">
        <v>386</v>
      </c>
      <c r="D51" s="299">
        <v>0.0254</v>
      </c>
    </row>
    <row r="52" spans="1:4" ht="25.5">
      <c r="A52" s="284">
        <v>11</v>
      </c>
      <c r="B52" s="82" t="s">
        <v>741</v>
      </c>
      <c r="C52" s="93" t="s">
        <v>536</v>
      </c>
      <c r="D52" s="300" t="s">
        <v>387</v>
      </c>
    </row>
    <row r="53" ht="15.75">
      <c r="B53" s="301" t="s">
        <v>242</v>
      </c>
    </row>
    <row r="55" ht="13.5" thickBot="1"/>
    <row r="56" spans="1:4" ht="16.5" thickBot="1">
      <c r="A56" s="76" t="s">
        <v>444</v>
      </c>
      <c r="B56" s="77" t="s">
        <v>532</v>
      </c>
      <c r="C56" s="77" t="s">
        <v>671</v>
      </c>
      <c r="D56" s="78" t="s">
        <v>534</v>
      </c>
    </row>
    <row r="57" spans="1:4" ht="15.75">
      <c r="A57" s="275" t="s">
        <v>862</v>
      </c>
      <c r="B57" s="79" t="s">
        <v>535</v>
      </c>
      <c r="C57" s="80" t="s">
        <v>536</v>
      </c>
      <c r="D57" s="295"/>
    </row>
    <row r="58" spans="1:4" ht="18.75">
      <c r="A58" s="277" t="s">
        <v>863</v>
      </c>
      <c r="B58" s="58" t="s">
        <v>720</v>
      </c>
      <c r="C58" s="88" t="s">
        <v>536</v>
      </c>
      <c r="D58" s="296" t="s">
        <v>749</v>
      </c>
    </row>
    <row r="59" spans="1:4" ht="15.75">
      <c r="A59" s="277" t="s">
        <v>136</v>
      </c>
      <c r="B59" s="58" t="s">
        <v>722</v>
      </c>
      <c r="C59" s="88" t="s">
        <v>536</v>
      </c>
      <c r="D59" s="279" t="s">
        <v>723</v>
      </c>
    </row>
    <row r="60" spans="1:4" ht="15.75">
      <c r="A60" s="277" t="s">
        <v>137</v>
      </c>
      <c r="B60" s="58" t="s">
        <v>482</v>
      </c>
      <c r="C60" s="88" t="s">
        <v>536</v>
      </c>
      <c r="D60" s="279" t="s">
        <v>489</v>
      </c>
    </row>
    <row r="61" spans="1:4" ht="15.75">
      <c r="A61" s="277" t="s">
        <v>544</v>
      </c>
      <c r="B61" s="58" t="s">
        <v>724</v>
      </c>
      <c r="C61" s="68" t="s">
        <v>407</v>
      </c>
      <c r="D61" s="311">
        <v>1788.88</v>
      </c>
    </row>
    <row r="62" spans="1:4" ht="15.75">
      <c r="A62" s="277"/>
      <c r="B62" s="58" t="s">
        <v>236</v>
      </c>
      <c r="C62" s="68" t="s">
        <v>237</v>
      </c>
      <c r="D62" s="311">
        <v>95.31</v>
      </c>
    </row>
    <row r="63" spans="1:4" ht="15.75">
      <c r="A63" s="277" t="s">
        <v>545</v>
      </c>
      <c r="B63" s="58" t="s">
        <v>726</v>
      </c>
      <c r="C63" s="88" t="s">
        <v>536</v>
      </c>
      <c r="D63" s="279" t="s">
        <v>385</v>
      </c>
    </row>
    <row r="64" spans="1:4" ht="15.75">
      <c r="A64" s="277" t="s">
        <v>547</v>
      </c>
      <c r="B64" s="58" t="s">
        <v>728</v>
      </c>
      <c r="C64" s="88" t="s">
        <v>536</v>
      </c>
      <c r="D64" s="292" t="s">
        <v>743</v>
      </c>
    </row>
    <row r="65" spans="1:4" ht="31.5">
      <c r="A65" s="277" t="s">
        <v>549</v>
      </c>
      <c r="B65" s="82" t="s">
        <v>730</v>
      </c>
      <c r="C65" s="88" t="s">
        <v>536</v>
      </c>
      <c r="D65" s="281" t="s">
        <v>238</v>
      </c>
    </row>
    <row r="66" spans="1:4" ht="15.75">
      <c r="A66" s="277" t="s">
        <v>551</v>
      </c>
      <c r="B66" s="58" t="s">
        <v>731</v>
      </c>
      <c r="C66" s="91" t="s">
        <v>536</v>
      </c>
      <c r="D66" s="282">
        <v>42917</v>
      </c>
    </row>
    <row r="67" spans="1:4" ht="15.75">
      <c r="A67" s="277" t="s">
        <v>553</v>
      </c>
      <c r="B67" s="68" t="s">
        <v>750</v>
      </c>
      <c r="C67" s="102" t="s">
        <v>381</v>
      </c>
      <c r="D67" s="297">
        <v>3.496</v>
      </c>
    </row>
    <row r="68" spans="1:4" ht="26.25" thickBot="1">
      <c r="A68" s="293">
        <v>11</v>
      </c>
      <c r="B68" s="289" t="s">
        <v>384</v>
      </c>
      <c r="C68" s="294" t="s">
        <v>536</v>
      </c>
      <c r="D68" s="291" t="s">
        <v>501</v>
      </c>
    </row>
    <row r="71" ht="13.5" thickBot="1"/>
    <row r="72" spans="1:4" ht="16.5" thickBot="1">
      <c r="A72" s="76" t="s">
        <v>444</v>
      </c>
      <c r="B72" s="77" t="s">
        <v>532</v>
      </c>
      <c r="C72" s="77" t="s">
        <v>671</v>
      </c>
      <c r="D72" s="78" t="s">
        <v>534</v>
      </c>
    </row>
    <row r="73" spans="1:4" ht="15.75">
      <c r="A73" s="302" t="s">
        <v>862</v>
      </c>
      <c r="B73" s="303" t="s">
        <v>535</v>
      </c>
      <c r="C73" s="304" t="s">
        <v>536</v>
      </c>
      <c r="D73" s="305"/>
    </row>
    <row r="74" spans="1:4" ht="18.75">
      <c r="A74" s="277" t="s">
        <v>863</v>
      </c>
      <c r="B74" s="58" t="s">
        <v>720</v>
      </c>
      <c r="C74" s="88" t="s">
        <v>536</v>
      </c>
      <c r="D74" s="296" t="s">
        <v>524</v>
      </c>
    </row>
    <row r="75" spans="1:4" ht="15.75">
      <c r="A75" s="277" t="s">
        <v>136</v>
      </c>
      <c r="B75" s="58" t="s">
        <v>722</v>
      </c>
      <c r="C75" s="88" t="s">
        <v>536</v>
      </c>
      <c r="D75" s="306" t="s">
        <v>388</v>
      </c>
    </row>
    <row r="76" spans="1:4" ht="15.75">
      <c r="A76" s="277" t="s">
        <v>137</v>
      </c>
      <c r="B76" s="58" t="s">
        <v>482</v>
      </c>
      <c r="C76" s="88" t="s">
        <v>536</v>
      </c>
      <c r="D76" s="279" t="s">
        <v>389</v>
      </c>
    </row>
    <row r="77" spans="1:4" ht="25.5">
      <c r="A77" s="277" t="s">
        <v>544</v>
      </c>
      <c r="B77" s="82" t="s">
        <v>753</v>
      </c>
      <c r="C77" s="68" t="s">
        <v>725</v>
      </c>
      <c r="D77" s="311">
        <v>3.38</v>
      </c>
    </row>
    <row r="78" spans="1:4" ht="15.75">
      <c r="A78" s="277" t="s">
        <v>754</v>
      </c>
      <c r="B78" s="82" t="s">
        <v>755</v>
      </c>
      <c r="C78" s="68" t="s">
        <v>725</v>
      </c>
      <c r="D78" s="311">
        <v>4.25</v>
      </c>
    </row>
    <row r="79" spans="1:4" ht="15.75">
      <c r="A79" s="277" t="s">
        <v>545</v>
      </c>
      <c r="B79" s="58" t="s">
        <v>726</v>
      </c>
      <c r="C79" s="88" t="s">
        <v>536</v>
      </c>
      <c r="D79" s="279" t="s">
        <v>390</v>
      </c>
    </row>
    <row r="80" spans="1:4" ht="15.75">
      <c r="A80" s="277" t="s">
        <v>547</v>
      </c>
      <c r="B80" s="58" t="s">
        <v>728</v>
      </c>
      <c r="C80" s="88" t="s">
        <v>536</v>
      </c>
      <c r="D80" s="292" t="s">
        <v>391</v>
      </c>
    </row>
    <row r="81" spans="1:4" ht="25.5">
      <c r="A81" s="277" t="s">
        <v>549</v>
      </c>
      <c r="B81" s="82" t="s">
        <v>730</v>
      </c>
      <c r="C81" s="88" t="s">
        <v>536</v>
      </c>
      <c r="D81" s="281" t="s">
        <v>758</v>
      </c>
    </row>
    <row r="82" spans="1:4" ht="15.75">
      <c r="A82" s="277" t="s">
        <v>551</v>
      </c>
      <c r="B82" s="58" t="s">
        <v>731</v>
      </c>
      <c r="C82" s="91" t="s">
        <v>536</v>
      </c>
      <c r="D82" s="282">
        <v>42917</v>
      </c>
    </row>
    <row r="83" spans="1:4" ht="27.75" customHeight="1">
      <c r="A83" s="284">
        <v>10</v>
      </c>
      <c r="B83" s="58" t="s">
        <v>732</v>
      </c>
      <c r="C83" s="52" t="s">
        <v>392</v>
      </c>
      <c r="D83" s="307" t="s">
        <v>393</v>
      </c>
    </row>
    <row r="84" spans="1:4" ht="31.5">
      <c r="A84" s="308">
        <v>11</v>
      </c>
      <c r="B84" s="82" t="s">
        <v>759</v>
      </c>
      <c r="C84" s="51" t="s">
        <v>394</v>
      </c>
      <c r="D84" s="299">
        <v>0.6</v>
      </c>
    </row>
    <row r="85" spans="1:4" ht="32.25" customHeight="1">
      <c r="A85" s="308" t="s">
        <v>395</v>
      </c>
      <c r="B85" s="82" t="s">
        <v>396</v>
      </c>
      <c r="C85" s="51" t="s">
        <v>394</v>
      </c>
      <c r="D85" s="299">
        <v>1.3</v>
      </c>
    </row>
    <row r="86" spans="1:4" ht="30" customHeight="1">
      <c r="A86" s="284">
        <v>12</v>
      </c>
      <c r="B86" s="82" t="s">
        <v>741</v>
      </c>
      <c r="C86" s="52"/>
      <c r="D86" s="281" t="s">
        <v>239</v>
      </c>
    </row>
    <row r="87" spans="1:4" s="105" customFormat="1" ht="26.25" thickBot="1">
      <c r="A87" s="293" t="s">
        <v>397</v>
      </c>
      <c r="B87" s="289" t="s">
        <v>739</v>
      </c>
      <c r="C87" s="309"/>
      <c r="D87" s="281" t="s">
        <v>233</v>
      </c>
    </row>
    <row r="88" s="105" customFormat="1" ht="12.75"/>
    <row r="89" s="105" customFormat="1" ht="38.25">
      <c r="B89" s="310" t="s">
        <v>399</v>
      </c>
    </row>
    <row r="90" s="105" customFormat="1" ht="12.75"/>
    <row r="91" s="105" customFormat="1" ht="13.5" thickBot="1"/>
    <row r="92" spans="1:4" ht="16.5" thickBot="1">
      <c r="A92" s="76" t="s">
        <v>444</v>
      </c>
      <c r="B92" s="77" t="s">
        <v>532</v>
      </c>
      <c r="C92" s="77" t="s">
        <v>671</v>
      </c>
      <c r="D92" s="78" t="s">
        <v>534</v>
      </c>
    </row>
    <row r="93" spans="1:4" ht="16.5" thickBot="1">
      <c r="A93" s="275" t="s">
        <v>862</v>
      </c>
      <c r="B93" s="79" t="s">
        <v>535</v>
      </c>
      <c r="C93" s="80" t="s">
        <v>536</v>
      </c>
      <c r="D93" s="276"/>
    </row>
    <row r="94" spans="1:4" ht="19.5">
      <c r="A94" s="277" t="s">
        <v>863</v>
      </c>
      <c r="B94" s="58" t="s">
        <v>720</v>
      </c>
      <c r="C94" s="52" t="s">
        <v>536</v>
      </c>
      <c r="D94" s="278" t="s">
        <v>400</v>
      </c>
    </row>
    <row r="95" spans="1:4" ht="15.75">
      <c r="A95" s="277" t="s">
        <v>136</v>
      </c>
      <c r="B95" s="58" t="s">
        <v>722</v>
      </c>
      <c r="C95" s="88" t="s">
        <v>536</v>
      </c>
      <c r="D95" s="279" t="s">
        <v>401</v>
      </c>
    </row>
    <row r="96" spans="1:4" ht="15.75">
      <c r="A96" s="277"/>
      <c r="B96" s="58" t="s">
        <v>240</v>
      </c>
      <c r="C96" s="88" t="s">
        <v>409</v>
      </c>
      <c r="D96" s="312">
        <v>70.49</v>
      </c>
    </row>
    <row r="97" spans="1:4" ht="15.75">
      <c r="A97" s="277" t="s">
        <v>544</v>
      </c>
      <c r="B97" s="58" t="s">
        <v>410</v>
      </c>
      <c r="C97" s="68" t="s">
        <v>411</v>
      </c>
      <c r="D97" s="311">
        <v>5422</v>
      </c>
    </row>
    <row r="98" spans="1:4" ht="25.5">
      <c r="A98" s="277" t="s">
        <v>545</v>
      </c>
      <c r="B98" s="58" t="s">
        <v>726</v>
      </c>
      <c r="C98" s="88" t="s">
        <v>536</v>
      </c>
      <c r="D98" s="306" t="s">
        <v>412</v>
      </c>
    </row>
    <row r="99" spans="1:4" ht="15.75">
      <c r="A99" s="277" t="s">
        <v>547</v>
      </c>
      <c r="B99" s="58" t="s">
        <v>728</v>
      </c>
      <c r="C99" s="88" t="s">
        <v>536</v>
      </c>
      <c r="D99" s="292"/>
    </row>
    <row r="100" spans="1:4" ht="31.5">
      <c r="A100" s="277" t="s">
        <v>549</v>
      </c>
      <c r="B100" s="82" t="s">
        <v>730</v>
      </c>
      <c r="C100" s="88" t="s">
        <v>536</v>
      </c>
      <c r="D100" s="281" t="s">
        <v>241</v>
      </c>
    </row>
    <row r="101" spans="1:4" ht="15.75">
      <c r="A101" s="277" t="s">
        <v>551</v>
      </c>
      <c r="B101" s="58" t="s">
        <v>731</v>
      </c>
      <c r="C101" s="91" t="s">
        <v>536</v>
      </c>
      <c r="D101" s="282">
        <v>42917</v>
      </c>
    </row>
    <row r="102" spans="1:4" ht="15.75">
      <c r="A102" s="277" t="s">
        <v>553</v>
      </c>
      <c r="B102" s="68" t="s">
        <v>732</v>
      </c>
      <c r="C102" s="92" t="s">
        <v>383</v>
      </c>
      <c r="D102" s="280">
        <v>13</v>
      </c>
    </row>
    <row r="103" spans="1:4" ht="26.25" thickBot="1">
      <c r="A103" s="293">
        <v>11</v>
      </c>
      <c r="B103" s="289" t="s">
        <v>384</v>
      </c>
      <c r="C103" s="294" t="s">
        <v>536</v>
      </c>
      <c r="D103" s="291" t="s">
        <v>405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9" customWidth="1"/>
    <col min="2" max="2" width="62.421875" style="9" customWidth="1"/>
    <col min="3" max="3" width="10.8515625" style="9" customWidth="1"/>
    <col min="4" max="4" width="10.421875" style="9" customWidth="1"/>
    <col min="5" max="16384" width="9.140625" style="9" customWidth="1"/>
  </cols>
  <sheetData>
    <row r="1" ht="15.75">
      <c r="A1" s="50" t="s">
        <v>765</v>
      </c>
    </row>
    <row r="2" ht="15.75">
      <c r="A2" s="50" t="s">
        <v>766</v>
      </c>
    </row>
    <row r="4" spans="1:4" ht="31.5">
      <c r="A4" s="51" t="s">
        <v>444</v>
      </c>
      <c r="B4" s="52" t="s">
        <v>532</v>
      </c>
      <c r="C4" s="52" t="s">
        <v>671</v>
      </c>
      <c r="D4" s="52" t="s">
        <v>534</v>
      </c>
    </row>
    <row r="5" spans="1:4" ht="15.75">
      <c r="A5" s="58" t="s">
        <v>862</v>
      </c>
      <c r="B5" s="58" t="s">
        <v>535</v>
      </c>
      <c r="C5" s="52" t="s">
        <v>536</v>
      </c>
      <c r="D5" s="447" t="s">
        <v>767</v>
      </c>
    </row>
    <row r="6" spans="1:4" ht="15.75">
      <c r="A6" s="58" t="s">
        <v>863</v>
      </c>
      <c r="B6" s="58" t="s">
        <v>768</v>
      </c>
      <c r="C6" s="52" t="s">
        <v>536</v>
      </c>
      <c r="D6" s="448"/>
    </row>
    <row r="7" spans="1:4" ht="15.75">
      <c r="A7" s="58" t="s">
        <v>136</v>
      </c>
      <c r="B7" s="58" t="s">
        <v>769</v>
      </c>
      <c r="C7" s="52" t="s">
        <v>536</v>
      </c>
      <c r="D7" s="448"/>
    </row>
    <row r="8" spans="1:4" ht="25.5">
      <c r="A8" s="58" t="s">
        <v>137</v>
      </c>
      <c r="B8" s="82" t="s">
        <v>770</v>
      </c>
      <c r="C8" s="58" t="s">
        <v>569</v>
      </c>
      <c r="D8" s="448"/>
    </row>
    <row r="9" spans="1:4" ht="25.5">
      <c r="A9" s="106" t="s">
        <v>771</v>
      </c>
      <c r="B9" s="70"/>
      <c r="C9" s="107"/>
      <c r="D9" s="448"/>
    </row>
    <row r="10" spans="1:4" ht="15.75">
      <c r="A10" s="58" t="s">
        <v>544</v>
      </c>
      <c r="B10" s="58" t="s">
        <v>772</v>
      </c>
      <c r="C10" s="52" t="s">
        <v>536</v>
      </c>
      <c r="D10" s="448"/>
    </row>
    <row r="11" spans="1:4" ht="15.75">
      <c r="A11" s="58" t="s">
        <v>545</v>
      </c>
      <c r="B11" s="58" t="s">
        <v>773</v>
      </c>
      <c r="C11" s="52" t="s">
        <v>536</v>
      </c>
      <c r="D11" s="448"/>
    </row>
    <row r="12" spans="1:4" ht="15.75">
      <c r="A12" s="58" t="s">
        <v>547</v>
      </c>
      <c r="B12" s="58" t="s">
        <v>774</v>
      </c>
      <c r="C12" s="52" t="s">
        <v>536</v>
      </c>
      <c r="D12" s="448"/>
    </row>
    <row r="13" spans="1:4" ht="15.75">
      <c r="A13" s="58" t="s">
        <v>549</v>
      </c>
      <c r="B13" s="58" t="s">
        <v>775</v>
      </c>
      <c r="C13" s="52" t="s">
        <v>536</v>
      </c>
      <c r="D13" s="448"/>
    </row>
    <row r="14" spans="1:4" ht="12.75">
      <c r="A14" s="58" t="s">
        <v>551</v>
      </c>
      <c r="B14" s="58" t="s">
        <v>776</v>
      </c>
      <c r="C14" s="58" t="s">
        <v>725</v>
      </c>
      <c r="D14" s="448"/>
    </row>
    <row r="15" spans="1:4" ht="25.5">
      <c r="A15" s="58" t="s">
        <v>553</v>
      </c>
      <c r="B15" s="82" t="s">
        <v>777</v>
      </c>
      <c r="C15" s="52" t="s">
        <v>536</v>
      </c>
      <c r="D15" s="449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9" customWidth="1"/>
    <col min="2" max="2" width="62.421875" style="9" customWidth="1"/>
    <col min="3" max="3" width="10.8515625" style="9" customWidth="1"/>
    <col min="4" max="4" width="12.140625" style="9" customWidth="1"/>
    <col min="5" max="16384" width="9.140625" style="9" customWidth="1"/>
  </cols>
  <sheetData>
    <row r="1" ht="15.75">
      <c r="A1" s="50" t="s">
        <v>778</v>
      </c>
    </row>
    <row r="2" ht="15.75">
      <c r="A2" s="50" t="s">
        <v>779</v>
      </c>
    </row>
    <row r="4" spans="1:4" ht="31.5">
      <c r="A4" s="51" t="s">
        <v>444</v>
      </c>
      <c r="B4" s="52" t="s">
        <v>532</v>
      </c>
      <c r="C4" s="52" t="s">
        <v>671</v>
      </c>
      <c r="D4" s="52" t="s">
        <v>534</v>
      </c>
    </row>
    <row r="5" spans="1:4" ht="15.75">
      <c r="A5" s="58" t="s">
        <v>862</v>
      </c>
      <c r="B5" s="58" t="s">
        <v>535</v>
      </c>
      <c r="C5" s="52" t="s">
        <v>536</v>
      </c>
      <c r="D5" s="54"/>
    </row>
    <row r="6" spans="1:4" ht="12.75">
      <c r="A6" s="60" t="s">
        <v>780</v>
      </c>
      <c r="B6" s="61"/>
      <c r="C6" s="61"/>
      <c r="D6" s="62"/>
    </row>
    <row r="7" spans="1:4" ht="15.75">
      <c r="A7" s="58" t="s">
        <v>863</v>
      </c>
      <c r="B7" s="58" t="s">
        <v>781</v>
      </c>
      <c r="C7" s="52" t="s">
        <v>536</v>
      </c>
      <c r="D7" s="54"/>
    </row>
    <row r="8" spans="1:4" ht="38.25">
      <c r="A8" s="58" t="s">
        <v>136</v>
      </c>
      <c r="B8" s="82" t="s">
        <v>782</v>
      </c>
      <c r="C8" s="108" t="s">
        <v>725</v>
      </c>
      <c r="D8" s="54"/>
    </row>
    <row r="9" spans="1:4" ht="38.25">
      <c r="A9" s="58" t="s">
        <v>137</v>
      </c>
      <c r="B9" s="82" t="s">
        <v>783</v>
      </c>
      <c r="C9" s="54"/>
      <c r="D9" s="54"/>
    </row>
    <row r="10" spans="1:4" ht="12.75">
      <c r="A10" s="58" t="s">
        <v>544</v>
      </c>
      <c r="B10" s="58" t="s">
        <v>591</v>
      </c>
      <c r="C10" s="108" t="s">
        <v>536</v>
      </c>
      <c r="D10" s="54"/>
    </row>
    <row r="13" spans="1:6" ht="16.5" customHeight="1">
      <c r="A13" s="450" t="s">
        <v>784</v>
      </c>
      <c r="B13" s="451"/>
      <c r="C13" s="451"/>
      <c r="D13" s="451"/>
      <c r="E13" s="451"/>
      <c r="F13" s="451"/>
    </row>
    <row r="14" spans="1:6" ht="12.75">
      <c r="A14" s="450" t="s">
        <v>785</v>
      </c>
      <c r="B14" s="451"/>
      <c r="C14" s="451"/>
      <c r="D14" s="451"/>
      <c r="E14" s="451"/>
      <c r="F14" s="451"/>
    </row>
    <row r="15" spans="1:6" ht="12.75">
      <c r="A15" s="450" t="s">
        <v>786</v>
      </c>
      <c r="B15" s="451"/>
      <c r="C15" s="451"/>
      <c r="D15" s="451"/>
      <c r="E15" s="451"/>
      <c r="F15" s="451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9" customWidth="1"/>
    <col min="2" max="2" width="62.421875" style="9" customWidth="1"/>
    <col min="3" max="3" width="10.8515625" style="9" customWidth="1"/>
    <col min="4" max="4" width="22.57421875" style="9" customWidth="1"/>
    <col min="5" max="16384" width="9.140625" style="9" customWidth="1"/>
  </cols>
  <sheetData>
    <row r="1" ht="15.75">
      <c r="A1" s="50" t="s">
        <v>787</v>
      </c>
    </row>
    <row r="2" ht="15.75">
      <c r="A2" s="50" t="s">
        <v>788</v>
      </c>
    </row>
    <row r="4" spans="1:4" ht="31.5">
      <c r="A4" s="51" t="s">
        <v>444</v>
      </c>
      <c r="B4" s="52" t="s">
        <v>532</v>
      </c>
      <c r="C4" s="52" t="s">
        <v>671</v>
      </c>
      <c r="D4" s="52" t="s">
        <v>534</v>
      </c>
    </row>
    <row r="5" spans="1:4" ht="15.75">
      <c r="A5" s="58" t="s">
        <v>862</v>
      </c>
      <c r="B5" s="58" t="s">
        <v>535</v>
      </c>
      <c r="C5" s="52" t="s">
        <v>536</v>
      </c>
      <c r="D5" s="452" t="s">
        <v>789</v>
      </c>
    </row>
    <row r="6" spans="1:4" ht="25.5">
      <c r="A6" s="58" t="s">
        <v>863</v>
      </c>
      <c r="B6" s="82" t="s">
        <v>790</v>
      </c>
      <c r="C6" s="52" t="s">
        <v>536</v>
      </c>
      <c r="D6" s="453"/>
    </row>
    <row r="7" spans="1:4" ht="25.5">
      <c r="A7" s="58" t="s">
        <v>136</v>
      </c>
      <c r="B7" s="82" t="s">
        <v>791</v>
      </c>
      <c r="C7" s="52" t="s">
        <v>536</v>
      </c>
      <c r="D7" s="453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2018-08-02T04:40:03Z</dcterms:modified>
  <cp:category/>
  <cp:version/>
  <cp:contentType/>
  <cp:contentStatus/>
</cp:coreProperties>
</file>