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635" windowWidth="15480" windowHeight="1275" tabRatio="871" firstSheet="7" activeTab="14"/>
  </bookViews>
  <sheets>
    <sheet name="Форма2.1,2.2_СведМКД" sheetId="1" r:id="rId1"/>
    <sheet name="Ф2.3СведВыпРаб" sheetId="2" r:id="rId2"/>
    <sheet name="Ф2.4СведКомУсл" sheetId="3" r:id="rId3"/>
    <sheet name="Ф2.4СведКомУсл2016" sheetId="4" r:id="rId4"/>
    <sheet name="Ф2.4СведКомУсл2017" sheetId="5" r:id="rId5"/>
    <sheet name="Ф2.4КомУсл2017_2018" sheetId="6" r:id="rId6"/>
    <sheet name="Ф2.5СведОбщИмущз" sheetId="7" r:id="rId7"/>
    <sheet name="Ф2.6СведКапРем" sheetId="8" r:id="rId8"/>
    <sheet name="Ф2.7СведОбщСобр" sheetId="9" r:id="rId9"/>
    <sheet name="ХарактеристДома" sheetId="10" r:id="rId10"/>
    <sheet name="КоммунУслуги2015" sheetId="11" r:id="rId11"/>
    <sheet name="Услуги по содерж. общего имущ" sheetId="12" r:id="rId12"/>
    <sheet name="Итог2015" sheetId="13" r:id="rId13"/>
    <sheet name="Итог2016" sheetId="14" r:id="rId14"/>
    <sheet name="Итог2017" sheetId="15" r:id="rId15"/>
  </sheets>
  <definedNames>
    <definedName name="_xlnm.Print_Area" localSheetId="13">'Итог2016'!$A$1:$D$146</definedName>
    <definedName name="_xlnm.Print_Area" localSheetId="14">'Итог2017'!$A$1:$D$154</definedName>
  </definedNames>
  <calcPr fullCalcOnLoad="1"/>
</workbook>
</file>

<file path=xl/sharedStrings.xml><?xml version="1.0" encoding="utf-8"?>
<sst xmlns="http://schemas.openxmlformats.org/spreadsheetml/2006/main" count="3742" uniqueCount="866">
  <si>
    <t>Тариф на водоотведение и очистку сточных вод для потребителей МУП ЖКХ "Вологдагорводоканал" (с НДС)</t>
  </si>
  <si>
    <t>Приказ РЭК Вологодской области от 17.12.14 № 923</t>
  </si>
  <si>
    <t>Водоотведение (норматив в месяц)</t>
  </si>
  <si>
    <t>Отопление</t>
  </si>
  <si>
    <t>Тариф на тепловую энергию, отпускаемую МУП "Вологдагортеплосеть" (с НДС)</t>
  </si>
  <si>
    <t>Руб/Гкал</t>
  </si>
  <si>
    <t>Приказ РЭК Вологодской области от 18.12.14 № 950 (изм. №2 от 12.01.2015)</t>
  </si>
  <si>
    <t>Приказ РЭК Вологодской области от 21.01.15 № 34</t>
  </si>
  <si>
    <t>Приказ РЭК Вологодской области от 18.12.14 № 951</t>
  </si>
  <si>
    <t>Норматив потребления по отоплению 1-2 этажный дом</t>
  </si>
  <si>
    <t>Гкал/кв. м</t>
  </si>
  <si>
    <t>Норматив потребления по отоплению 3-4 этажный дом</t>
  </si>
  <si>
    <t>Норматив потребления по отоплению 5-9 этажный дом</t>
  </si>
  <si>
    <t>Норматив потребления по отоплению 10 и более этажный дом</t>
  </si>
  <si>
    <r>
      <t>4</t>
    </r>
    <r>
      <rPr>
        <sz val="12"/>
        <rFont val="Times New Roman"/>
        <family val="1"/>
      </rPr>
      <t>.</t>
    </r>
  </si>
  <si>
    <t xml:space="preserve">Горячее водоснабжение </t>
  </si>
  <si>
    <t>Тариф на горячее водоснабжение</t>
  </si>
  <si>
    <t>Норматив для потребителей жилищного сектора (с НДС)</t>
  </si>
  <si>
    <t>М.куб/чел.(*)</t>
  </si>
  <si>
    <t>в месяц</t>
  </si>
  <si>
    <t>3.846</t>
  </si>
  <si>
    <t>4.195</t>
  </si>
  <si>
    <t>Электроснабжение</t>
  </si>
  <si>
    <t>Вид и наименование работ и услуг</t>
  </si>
  <si>
    <t>1. Работы, необходимые для надлежащего содержания несущих конструкций (фундаментов, стен,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</si>
  <si>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ОАО "Фрязиново"</t>
  </si>
  <si>
    <t>ФУНДАМЕНТЫ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при выявлении нарушений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</t>
  </si>
  <si>
    <t>ПОДВАЛЫ
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</si>
  <si>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СТЕНЫ
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</t>
  </si>
  <si>
    <t>год проведения последнего капитального ремонта лестниц</t>
  </si>
  <si>
    <t>год проведения последнего капитального ремонта дверных заполнений и входных площадок</t>
  </si>
  <si>
    <t>Год проведения последнего благоустройства дворовой территории</t>
  </si>
  <si>
    <t>Общедомовые приборы учета (заполняется для каждого прибора учета)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</si>
  <si>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</si>
  <si>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</si>
  <si>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</si>
  <si>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</si>
  <si>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</si>
  <si>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</si>
  <si>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Дата ввода в эксплуатацию</t>
  </si>
  <si>
    <t>Дата поверки / замены прибора учета</t>
  </si>
  <si>
    <t>С интерфейсом  передачи данных</t>
  </si>
  <si>
    <t>№ п/п</t>
  </si>
  <si>
    <t>Вид услуг (работ)</t>
  </si>
  <si>
    <t>Наименование работ и услуг</t>
  </si>
  <si>
    <t>Периодичность выполнения работ</t>
  </si>
  <si>
    <t>Ст-ть на 1 кв.м. (с НДС)</t>
  </si>
  <si>
    <t>Дата начала действия стоимости услуги</t>
  </si>
  <si>
    <t>Основание установления стоимости</t>
  </si>
  <si>
    <t>1. Работы, необходимые для надлежащего содержания несущих конструкций (фундаментов, стен, перекрытий н покрытий, балок, ригелей, лестниц, несущих элементов крыш) н ненесущих конструкций (перегородок, внутренней отделки, полов) многоквартирных домов</t>
  </si>
  <si>
    <t>1.1.</t>
  </si>
  <si>
    <t>Фундаменты</t>
  </si>
  <si>
    <t xml:space="preserve">проверка соответствия параметров вертикальной планировки территории вокруг здания проектным параметрам.
проверка технического состояния видимых частей конструкций с выявлением:
признаков неравномерных осадок фундаментов всех типов;
коррозии арматуры, расслаивания, трещин, выпучивания, отклонения от вертикали в домах с бетонными, железобетонными и каменными фундаментами;
поражения гнилью и частичного разрушения деревянного основания в домах со столбчатыми или свайными деревянными фундаментами;
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
проверка состояния гидроизоляции фундаментов и систем водоотвода фундамента. </t>
  </si>
  <si>
    <t>2 раза в год</t>
  </si>
  <si>
    <t>1.2.</t>
  </si>
  <si>
    <t>Подвалы</t>
  </si>
  <si>
    <t>проверка температурно-влажностного режима подвальных помещений и при выявлении нарушений устранение причин его нарушения;
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
контроль за состоянием дверей подвалов и технических подполий, запорных устройств на них.</t>
  </si>
  <si>
    <t>1.3.</t>
  </si>
  <si>
    <t>Стены</t>
  </si>
  <si>
    <t>Прочие работы и услуги по управлению, содержанию и ремонту общего имущества (в том числе вода, тепло, электричество на общедомовые нужды свех норматива)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</si>
  <si>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
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
выявление повреждений в кладке, наличия и характера трещин, выветривания, отклонения от вертикали и выпучивания отдельных участков стен;
выявление в элементах деревянных конструкций рубленых, каркасных, брусчатых, сборно-щитовых и иных домов с деревянными стенами дефектов</t>
  </si>
  <si>
    <t>1.4.</t>
  </si>
  <si>
    <t>Перекрытия и покрытия</t>
  </si>
  <si>
    <t>ФАСАДЫ
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</si>
  <si>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ПЕРЕГОРОДКИ
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огнезащиты.</t>
  </si>
  <si>
    <t>ВНУТРЕННЯЯ ОТДЕЛКА
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</si>
  <si>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 xml:space="preserve">ПОЛЫ
проверка состояния основания, поверхностного слоя </t>
  </si>
  <si>
    <t>ОКОННЫЕ И ДВЕРНЫЕ ЗАПОЛНЕНИЯ ПОМЕЩЕНИЙ
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доме.</t>
  </si>
  <si>
    <t>СИСТЕМА ВЕНТИЛЯЦИИ И ДЫМОУДАЛЕНИЯ
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</si>
  <si>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ИНДИВИДУАЛЬНЫЙ ТЕПЛОВОЙ ПУНКТ
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</si>
  <si>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гидравлические и тепловые испытания оборудования индивидуальных тепловых пунктов</t>
  </si>
  <si>
    <t>работы по очистке теплообменного оборудования для удаления коррозионных отложений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</si>
  <si>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</si>
  <si>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с 01.07.2017  по 30.06.2018</t>
  </si>
  <si>
    <t>Приказ РЭК Вологодской области от 17.12.14 № 922, изм.№675-р от 20.12.2016</t>
  </si>
  <si>
    <t>Приказ РЭК Вологодской области от 21.01.15 № 35, приложение к приказу №47-р от 30.05.2017</t>
  </si>
  <si>
    <t>Приказ РЭК Вологодской области №47-р от30.05.2017</t>
  </si>
  <si>
    <t>Приказ РЭК Вологодской области от 17.12.14 № 923, изм.№676-р от 20.12.2016</t>
  </si>
  <si>
    <t>Приказ РЭК Вологодской области от 18.12.14 № 950 (изм. №679 от 20.12.2016)</t>
  </si>
  <si>
    <t>Тариф, установленный для потребителей (подогрев воды)</t>
  </si>
  <si>
    <t>руб/м3</t>
  </si>
  <si>
    <t>Приказы РЭК Вологодской области о № 951от 18.12.2014, №950 от 30.12.2014</t>
  </si>
  <si>
    <t>Приказ РЭК Вологодской области от 28.08.12 № 288, Приказ РЭК Вологодской области от 25.04.14 № 74</t>
  </si>
  <si>
    <t xml:space="preserve">Плата за газоснабжение </t>
  </si>
  <si>
    <t>Приказ Департамента ТЭК и ТР Вологодской обл.№515 -р от 16.12.2016</t>
  </si>
  <si>
    <r>
      <t xml:space="preserve">*  </t>
    </r>
    <r>
      <rPr>
        <sz val="10"/>
        <rFont val="Times New Roman"/>
        <family val="1"/>
      </rPr>
      <t>Приказ РЭК о нормативах с повышающими коэф. №34 от 21.01.2015 отменен Приказом РЭК №289 от 15.09.2015</t>
    </r>
  </si>
  <si>
    <t>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выявление прогибов косоуров, нарушения связи косоуров с площадками, коррозии металлических конструкций в домах с лестницами по стальным косоурам;
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краской;
проверка состояния и при необходимости обработка деревянных поверхностей
антисептическими и антипереновыми составами в домах с деревянными лестницами.</t>
  </si>
  <si>
    <t>1.8.</t>
  </si>
  <si>
    <t>Фасады</t>
  </si>
  <si>
    <t xml:space="preserve"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
контроль состояния и работоспособности подсветки информационных знаков, входов в подъезды (домовые знаки и т.д.);
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
контроль состояния и восстановление или замена отдельных элементов крылец и зонтов над входами в здание, в подвалы и над балконами;
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
</t>
  </si>
  <si>
    <t>1.9.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</si>
  <si>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</si>
  <si>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
проверка звукоизоляции и огнезащиты;</t>
  </si>
  <si>
    <t>1.10.</t>
  </si>
  <si>
    <t>Внутренняя отделка</t>
  </si>
  <si>
    <t>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</si>
  <si>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1.11.</t>
  </si>
  <si>
    <t>Полы</t>
  </si>
  <si>
    <t xml:space="preserve">проверка состояния основания, поверхностного слоя 
</t>
  </si>
  <si>
    <t>1.12.</t>
  </si>
  <si>
    <t>Оконные н дверные заполнения помещений</t>
  </si>
  <si>
    <t xml:space="preserve"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
</t>
  </si>
  <si>
    <t>2. 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</si>
  <si>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>2.1.</t>
  </si>
  <si>
    <t>Система вентиляции и дымоудаления</t>
  </si>
  <si>
    <t>ДОКУМЕНТАЦИОННОЕ ОБЕСПЕЧЕНИЕ
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</si>
  <si>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ФУНДАМЕНТЫ
при выявлении нарушений - детальное обследование и составление плана мероприятий по устранению причин нарушения и восстановлению эксплуатационных свойств</t>
  </si>
  <si>
    <t>ПОДВАЛЫ
устранение выявленных неисправностей.</t>
  </si>
  <si>
    <t>СТЕНЫ
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эксплуатационных свойств</t>
  </si>
  <si>
    <t>ПЕРЕКРЫТИЯ И ПОКРЫТИЯ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</si>
  <si>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БАЛКИ (РИГЕЛИ) ПЕРЕКРЫТИЙ И ПОКРЫТИЙ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</si>
  <si>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КРЫШИ И ВОДОСТОЧНАЯ СИСТЕМА
при выявлении нарушений, приводящих к протечкам, незамедлительное их устранение. В остальных случаях разработка плана восстановительных работ (при необходимости), проведение восстановительных работ.</t>
  </si>
  <si>
    <t>ЛЕСТНИЦЫ
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</si>
  <si>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ФАСАДЫ
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</si>
  <si>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ВНУТРЕННЯЯ ОТДЕЛКА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причин нарушения</t>
  </si>
  <si>
    <t>ПОЛЫ
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</si>
  <si>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ОКОННЫЕ И ДВЕРНЫЕ ЗАПОЛНЕНИЯ ПОМЕЩЕНИЙ
при выявлении нарушений в отопительный период незамедлительный ремонт. В остальных случаях - разработка плана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</si>
  <si>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СИСТЕМЫ ВЕНТИЛЯЦИИ
устранение неплотностей в вентиляционных каналах и шахтах, устранение засоров в каналах</t>
  </si>
  <si>
    <t xml:space="preserve">ИНДИВИДУАЛЬНЫЙ ТЕПЛОВОЙ ПУНКТ
при выявлении повреждений и нарушений - разработка плана восстановительных работ (при необходимости), проведение восстановительных работ. </t>
  </si>
  <si>
    <t>СИСТЕМЫ ВОДОСНАБЖЕНИЯ (ХОЛОДНОГО И ГОРЯЧЕГО), ОТОПЛЕНИЯ И ВОДООТВЕДЕНИЯ
замена неисправных контрольно-измерительных приборов (манометров, термометров и т.н.)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</si>
  <si>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водоснабжения, канализации из металлических труб и из специальных труб высокой плотности протяженностью до 2 м.п.</t>
  </si>
  <si>
    <t>ЭЛЕКТРООБОРУДОВАНИЕ
восстановление цепей заземления по результатам проверки</t>
  </si>
  <si>
    <t>ВНУТРИДОМОВОЕ ГАЗОВОЕ ОБОРУДОВАНИЕ
окраска газопроводов масляными составами</t>
  </si>
  <si>
    <t>Генеральный директор ОАО "Фрязиново" _______________ Ярмолович И.Ю.</t>
  </si>
  <si>
    <t>Главный экономист                                     ________________Локтев А.С.</t>
  </si>
  <si>
    <t>3 раза/неделю</t>
  </si>
  <si>
    <t>Вывоз и утилизация ТБО</t>
  </si>
  <si>
    <t>Периодичность выполнения работ (оказания услуг)</t>
  </si>
  <si>
    <t xml:space="preserve"> -</t>
  </si>
  <si>
    <t>Еденица измерения</t>
  </si>
  <si>
    <t>руб/м.кв. в мес.</t>
  </si>
  <si>
    <t>Стоимость на единицу измерения</t>
  </si>
  <si>
    <t>Уборка лестничных клеток</t>
  </si>
  <si>
    <t>6 раз/неделю</t>
  </si>
  <si>
    <t>Уборка придомовой территории</t>
  </si>
  <si>
    <t>Аварийное обслуживание</t>
  </si>
  <si>
    <t>Работы, необходимые для надлежащего содержания несущих конструкций</t>
  </si>
  <si>
    <t>2 раза/год</t>
  </si>
  <si>
    <t>Работы, необходимые для надлежащего содержании систем отопления, ХВС, ГВС и канализации</t>
  </si>
  <si>
    <t>1 раз/неделю</t>
  </si>
  <si>
    <t>Устранение выявленных неисправностей, текущий (аврийный) ремонт.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</si>
  <si>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</si>
  <si>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</si>
  <si>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</si>
  <si>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</si>
  <si>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</si>
  <si>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</si>
  <si>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</si>
  <si>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-     переплата потребителями</t>
  </si>
  <si>
    <t>-     задолженность потребителей</t>
  </si>
  <si>
    <t>Переходящие остатки денежных средств (на конец периода), в том числе:</t>
  </si>
  <si>
    <t>переплата потребителями</t>
  </si>
  <si>
    <t>задолженность потребителей</t>
  </si>
  <si>
    <t>Информация о предоставленных коммунальных услугах (заполняется по каждой коммунальной услуге</t>
  </si>
  <si>
    <t>37.1</t>
  </si>
  <si>
    <t>Теплоснабжение</t>
  </si>
  <si>
    <t>38.1</t>
  </si>
  <si>
    <t>39.1</t>
  </si>
  <si>
    <t>Общий объем потребления</t>
  </si>
  <si>
    <t>нат. показ.</t>
  </si>
  <si>
    <t>40.1</t>
  </si>
  <si>
    <t>41.1</t>
  </si>
  <si>
    <t>Начислено потребителям</t>
  </si>
  <si>
    <t>42.1</t>
  </si>
  <si>
    <t>Оплачено потребителями</t>
  </si>
  <si>
    <t>43.1</t>
  </si>
  <si>
    <t>44.1</t>
  </si>
  <si>
    <t>Начислено поставщиком (поставщиками) коммунального ресурса с НДС</t>
  </si>
  <si>
    <t>&lt; --</t>
  </si>
  <si>
    <t>45.1</t>
  </si>
  <si>
    <t>Оплачено поставщику (поставщикам) коммунального ресурса</t>
  </si>
  <si>
    <t>46.1</t>
  </si>
  <si>
    <t>Задолженность перед поставщиком (поставщиками) коммунального ресурса</t>
  </si>
  <si>
    <t>47.1</t>
  </si>
  <si>
    <t>Суммы пени и штрафов, уплаченные поставщику (поставщикам) коммунального ресурса</t>
  </si>
  <si>
    <t>37.2</t>
  </si>
  <si>
    <t>38.2</t>
  </si>
  <si>
    <t>м.куб.</t>
  </si>
  <si>
    <t>39.2</t>
  </si>
  <si>
    <t>40.2</t>
  </si>
  <si>
    <t>41.2</t>
  </si>
  <si>
    <t>42.2</t>
  </si>
  <si>
    <t>43.2</t>
  </si>
  <si>
    <t>44.2</t>
  </si>
  <si>
    <t>45.2</t>
  </si>
  <si>
    <t>46.2</t>
  </si>
  <si>
    <t>47.2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</si>
  <si>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</si>
  <si>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</si>
  <si>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</si>
  <si>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</si>
  <si>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</si>
  <si>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</si>
  <si>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</si>
  <si>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</si>
  <si>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</si>
  <si>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</si>
  <si>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47.3</t>
  </si>
  <si>
    <t>37.4</t>
  </si>
  <si>
    <t xml:space="preserve">Электроэнергия </t>
  </si>
  <si>
    <t>38.4</t>
  </si>
  <si>
    <t>39.4</t>
  </si>
  <si>
    <t>40.4</t>
  </si>
  <si>
    <t>41.4</t>
  </si>
  <si>
    <t>42.4</t>
  </si>
  <si>
    <t>43.4</t>
  </si>
  <si>
    <t>с 01.01.2016  по 30.06.2016</t>
  </si>
  <si>
    <t>Холодная   вода</t>
  </si>
  <si>
    <t>МУП "Вологдагорводоканал" ИНН_3525023596</t>
  </si>
  <si>
    <t>Приказ РЭК Вологодской области от 17.12.14 № 922, изм.№670 от 30.11.2015</t>
  </si>
  <si>
    <t>м3/чел/месяц</t>
  </si>
  <si>
    <t>м3/м2 общ.пл./мес</t>
  </si>
  <si>
    <t>м3/чел./месяц</t>
  </si>
  <si>
    <t>Нормативный правовой акт, устанавливающий норматив потребления коммунальной услуги при отсутствии приборов учета</t>
  </si>
  <si>
    <t>МУП «Вологдагортеплосеть»  ИНН 3525000077</t>
  </si>
  <si>
    <t>Гкал/кв.м/месяц</t>
  </si>
  <si>
    <t>Приказ РЭК Вологодской области от 05.11.2014  № 488 *</t>
  </si>
  <si>
    <t>Предоставляется через прямые договоры с собственниками</t>
  </si>
  <si>
    <t>кВт*час</t>
  </si>
  <si>
    <t>ОАО "Вологодская сбытовая компания" ИНН 3525154831</t>
  </si>
  <si>
    <t>договор №6742/2 от 01.10.2014</t>
  </si>
  <si>
    <t>квт*ч/1чел в мес</t>
  </si>
  <si>
    <t>97 *</t>
  </si>
  <si>
    <t>квт*ч/1м2 общ.пл/месяц</t>
  </si>
  <si>
    <t>11_1</t>
  </si>
  <si>
    <t xml:space="preserve">Норматив потребления коммунальной услуги на общедомовые нужды при отсутствии общедомового прибора учета дома с лифтом </t>
  </si>
  <si>
    <t>12_1</t>
  </si>
  <si>
    <t>Приказ РЭК Вологодской области от 25.04.14 № 74</t>
  </si>
  <si>
    <t>* размер норматива потребления  зависит от количества комнат в квартире и количества проживающих в ней соглано приложению№1 Приказа РЭК Вологодской области от 28.08.12 № 288</t>
  </si>
  <si>
    <t>Газ</t>
  </si>
  <si>
    <t>Предоставляется через договор с собственником</t>
  </si>
  <si>
    <t>1000 куб.м.</t>
  </si>
  <si>
    <t xml:space="preserve"> ИНН_3525104171</t>
  </si>
  <si>
    <t>Приказ РЭК Вологодской области от 09.12.15  № 743</t>
  </si>
  <si>
    <t>Приказ РЭК Вологодской области от 28.08.12 № 289</t>
  </si>
  <si>
    <t>с 01.07.2016  по 30.06.2017</t>
  </si>
  <si>
    <t>руб./Гкал</t>
  </si>
  <si>
    <t>Плата за газоснабжение **</t>
  </si>
  <si>
    <t>руб/чел</t>
  </si>
  <si>
    <t>Цена на природный газ</t>
  </si>
  <si>
    <t>руб./1000 куб.м</t>
  </si>
  <si>
    <t xml:space="preserve"> ИНН_3525104171 ООО "Газпроммежрегионгаз Вологда"(приготовление пищи и горячее водоснабжение)</t>
  </si>
  <si>
    <t>**  - с использованием газовой плиты при наличии центрального отопления и центрального горячего водоснабжения.</t>
  </si>
  <si>
    <r>
      <t xml:space="preserve">*  </t>
    </r>
    <r>
      <rPr>
        <sz val="10"/>
        <rFont val="Times New Roman"/>
        <family val="1"/>
      </rPr>
      <t>Приказ РЭК о нормативах с повышющими коэф. №34 от 21.01.2015 отменен Приказом РЭК №289 от 15.09.2015</t>
    </r>
  </si>
  <si>
    <t>44.4</t>
  </si>
  <si>
    <t>45.4</t>
  </si>
  <si>
    <t>46.4</t>
  </si>
  <si>
    <t>47.4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</si>
  <si>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</si>
  <si>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</si>
  <si>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</si>
  <si>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</si>
  <si>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</si>
  <si>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</si>
  <si>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 раза в неделю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</si>
  <si>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</si>
  <si>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</si>
  <si>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трубопровода после выполнения ремонтно-строительны работ на водопроводе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</si>
  <si>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</si>
  <si>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удаление воздуха из системы отопления</t>
  </si>
  <si>
    <t>консервация и запуск системы отопления</t>
  </si>
  <si>
    <t>2.4.</t>
  </si>
  <si>
    <t>Электрооборудование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</si>
  <si>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</si>
  <si>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1 раз в 3 года</t>
  </si>
  <si>
    <t>проверка работоспособности устройств защитного отключения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</si>
  <si>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</si>
  <si>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датчиков, проводки и оборудования пожарной и охранной сигнализации.</t>
  </si>
  <si>
    <t>2.5.</t>
  </si>
  <si>
    <t>Внутридомовое газовое оборудование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</si>
  <si>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</si>
  <si>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и ремонта систем контроля загазованности помещений</t>
  </si>
  <si>
    <t xml:space="preserve">3. Работы и услуги по содержанию иного общего имущества в многоквартирном доме </t>
  </si>
  <si>
    <t>3.1.</t>
  </si>
  <si>
    <t>Содержание помещений, входящих в состав общего имущества</t>
  </si>
  <si>
    <t>сухая уборка тамбуров, лестничных площадок и маршей;</t>
  </si>
  <si>
    <t>влажная уборка тамбуров, лестничных площадок и маршей;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</si>
  <si>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ручек;</t>
  </si>
  <si>
    <t>мытье окон.</t>
  </si>
  <si>
    <t>Проведение дератизации</t>
  </si>
  <si>
    <t>ежемесячно</t>
  </si>
  <si>
    <t>Проведение дезинсекции</t>
  </si>
  <si>
    <t>раз в квартал</t>
  </si>
  <si>
    <t>3.2.</t>
  </si>
  <si>
    <t>Содержание земельного участка (далее - придомовая территория), в холодный период года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</si>
  <si>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</si>
  <si>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льда;</t>
  </si>
  <si>
    <t>уборка контейнерных площадок, расположенных на придомовой территории общего имущества многоквартирного дома;</t>
  </si>
  <si>
    <t>6 раз в неделю</t>
  </si>
  <si>
    <t>уборка крыльца и площадки перед входом в подъезд.</t>
  </si>
  <si>
    <t>3.3.</t>
  </si>
  <si>
    <t>подметание и уборка придомовой территории;</t>
  </si>
  <si>
    <t>5 раз в неделю</t>
  </si>
  <si>
    <t>уборка контейнерных площадок;</t>
  </si>
  <si>
    <t>уборка и выкашивание газонов;</t>
  </si>
  <si>
    <t>3 раза в сезон</t>
  </si>
  <si>
    <t>б раз в неделю</t>
  </si>
  <si>
    <t>3.4.</t>
  </si>
  <si>
    <t>Вывоз бытовых отходов</t>
  </si>
  <si>
    <t>вывоз твердых бытовых отходов при накоплении более 2,5 м.куб.</t>
  </si>
  <si>
    <t>ежедневно</t>
  </si>
  <si>
    <t>вывоз крупногабаритного мусора</t>
  </si>
  <si>
    <t>сдача на захоронение (утилизация), инвестиционная надбавка</t>
  </si>
  <si>
    <t>3.5.</t>
  </si>
  <si>
    <t>Обеспечение работы аварийно-диспетчерской службы</t>
  </si>
  <si>
    <t>Обслуживание аварийными бригадами внутридомовых систем водоснабжения, теплоснабжения, канализации, лектроснабжения, технических устройств</t>
  </si>
  <si>
    <t>круглосуточно</t>
  </si>
  <si>
    <t>3.6.</t>
  </si>
  <si>
    <t>Обеспечение требований пожарной безопасности</t>
  </si>
  <si>
    <t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</si>
  <si>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4. Обеспечение обслуживания общего имущества собственников многоквартирного дома (Управление МКД)</t>
  </si>
  <si>
    <t>4.1.</t>
  </si>
  <si>
    <t>Организационно-технические мероприятия</t>
  </si>
  <si>
    <t>ведение и хранение технической документации на многоквартирный дом в установленном законодательством</t>
  </si>
  <si>
    <t>ежедневно, кроме субботы, воскресенья и праздничных дней, согласно режима работы</t>
  </si>
  <si>
    <r>
      <t xml:space="preserve">осуществление подготовки предложений о выполнении плановых текуших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8"/>
        <color indexed="8"/>
        <rFont val="Times New Roman"/>
        <family val="1"/>
      </rPr>
      <t xml:space="preserve">в </t>
    </r>
    <r>
      <rPr>
        <sz val="8"/>
        <color indexed="8"/>
        <rFont val="Times New Roman"/>
        <family val="1"/>
      </rPr>
      <t>порядке, установленном законодательством</t>
    </r>
  </si>
  <si>
    <t>4.2.</t>
  </si>
  <si>
    <t>Юридические услуги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</si>
  <si>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</si>
  <si>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организация работы по взысканию задолженности по оплате</t>
  </si>
  <si>
    <t>4.3.</t>
  </si>
  <si>
    <t>Расчеты и паспортное обслуживание</t>
  </si>
  <si>
    <t>организация работы по начислению и сбору платы за содержание и ремонт жилых помещений</t>
  </si>
  <si>
    <t>услуги по регистрации граждан, выдача справок</t>
  </si>
  <si>
    <t>4.4.</t>
  </si>
  <si>
    <t>Документационное обеспечение</t>
  </si>
  <si>
    <t>предоставление контролирующим органам, потребителям услуг и работ, в том числе собственникам помещений в многоквартирном доме, информации, связанной с оказанием услуг и выполнением работ, предусмотренных перечнем услуг и работ, раскрытие которой подлежит в соответствии с законодательством Российской Федерации</t>
  </si>
  <si>
    <t>5.1.</t>
  </si>
  <si>
    <t>при выявлении нарушений - детальное обследование и составление плана мероприятий по устранению причин нарушения и восстановлению эксплутатационных свойств</t>
  </si>
  <si>
    <t>5.2.</t>
  </si>
  <si>
    <t>устранение выявленных неисправностей.</t>
  </si>
  <si>
    <t>5.3.</t>
  </si>
  <si>
    <t>в случае выявления повреждений и нарушений  - детальное обследование и составление плана мероприятий по устранению причин нарушения и восстановлению эксплутатационных свойств</t>
  </si>
  <si>
    <t>5.4.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</si>
  <si>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</t>
  </si>
  <si>
    <t>5.5.</t>
  </si>
  <si>
    <t>Балки (ригели) перекрытий и покрытий</t>
  </si>
  <si>
    <t>5.6.</t>
  </si>
  <si>
    <t>Крыши и водосточная система</t>
  </si>
  <si>
    <t>при выявлении нарушений, приводящих к протечкам, незамедлительное их устранение. В остальных случаях разработка плана восстановительных работ (прр необходимости), проведение восстановительных работ.</t>
  </si>
  <si>
    <t>5.7.</t>
  </si>
  <si>
    <t>при выявлении повреждений и нарушений лестниц - разработка плана восстановительных работ (при необходимости) проведение восстановительных работ</t>
  </si>
  <si>
    <t>5.8.</t>
  </si>
  <si>
    <t>при выявлении повреждений и нарушений - разработка план, восстановительных работ (при необходимости), проведение восстановительных работ</t>
  </si>
  <si>
    <t>5.9.</t>
  </si>
  <si>
    <t>при наличии угрозы обрушения отделочных слоев или нарушения защитных свойств отделки по отношению к несущии конструкциям и инженерному оборудованию - устранение причин нарушения</t>
  </si>
  <si>
    <t>5.10.</t>
  </si>
  <si>
    <t>5.11.</t>
  </si>
  <si>
    <t>Оконные и дверные заполнении помещений</t>
  </si>
  <si>
    <t>при выявлении нарушений в отопительный период незамедлительный ремонт. В остальных случаях - разработка тлана восстановительных работ (при необходимости), проведение восстановительных работ. (восстановление остекления до 5 кв.м/дом. смена, восстановление отдельных элементов, частичная замена оконных и дверных заполнений)</t>
  </si>
  <si>
    <t>5.12.</t>
  </si>
  <si>
    <t>Системы вентиляции</t>
  </si>
  <si>
    <t>устранение неплотностей в вентиляционных каналах и шахтах, устранение засоров в каналах</t>
  </si>
  <si>
    <t>при выявлении повреждений и нарушений систем вентиляции -разработка плана восстановительных работ (при необходимости), проведение восстановительных работ</t>
  </si>
  <si>
    <t>5.13.</t>
  </si>
  <si>
    <t>Индивидуальный тепловой пушгг</t>
  </si>
  <si>
    <t xml:space="preserve">при выявлении повреждений и нарушений • разработка плана осстановительных работ (при необходимости), проведение осстановительных работ. </t>
  </si>
  <si>
    <t>5.14.</t>
  </si>
  <si>
    <t>Системы водоснабжения (холодного и горячего), отоплении и водоотведения</t>
  </si>
  <si>
    <t>замена неиспраппых контрольно-измерительных приборов (манометров, термометров и т.н.) 2 шт/дом</t>
  </si>
  <si>
    <t>восстановление работоспособности (ремонт, замена) оборудования и отопительных приборов, водоразборных приборов (кранов и т.п.), относящихся к общему имуществу в многоквартирном доме (восстановление теплоизоляции трубопроводов систем отопления и горячего водоснабжения в подвальных и чердачных помещениях до 1 м/дом, смена отдельных участков трубопроводов холодного и горячего одоснабжения, канализации из металлических труб и из специальных труб высокой плотности протяженностью до 2 м.п.</t>
  </si>
  <si>
    <t>восстановление исправности элементов внутренней канализации, канализационных вытяжек, дворовой канализации</t>
  </si>
  <si>
    <t>прочистка канализационных лежаков, стояков, устранение засоров, устранение течи в системе канализации</t>
  </si>
  <si>
    <t>5.15.</t>
  </si>
  <si>
    <t>восстановление цепей заземления по результатам проверки</t>
  </si>
  <si>
    <t>обеспечение работоспособности устройств защитного отключения</t>
  </si>
  <si>
    <t>ремонт силовых и осветительных установок, элементов молниезащиты и внутридомовых электросетей, очистка клемм и соединений в групповых щитках и распределительных шкафах наладка электрооборудования, замена ламп (электрических лампочек в подвальных помещениях, входах в подъезд.</t>
  </si>
  <si>
    <t>замена вышедших из строя датчиков, проводки</t>
  </si>
  <si>
    <t>5.16.</t>
  </si>
  <si>
    <t>окраска газопроводов масляными составами</t>
  </si>
  <si>
    <t>при выявлении нарушений и неисправностей внутридомового газового оборудования, способных повлечь скопление газа в помещениях, - организация проведения работ по их устранению.</t>
  </si>
  <si>
    <t>Цена услуги по содержанию и текущему (аварийному) ремонту многоквартирного дома</t>
  </si>
  <si>
    <t>5. Устранение выявленных неисправностей, текущий (аварийный) ремонт.</t>
  </si>
  <si>
    <t>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</si>
  <si>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Общее собрание собственников МКД</t>
  </si>
  <si>
    <t>Поставщик</t>
  </si>
  <si>
    <t>Единица измерения</t>
  </si>
  <si>
    <t>Нормативный акт, устанавливающий цену</t>
  </si>
  <si>
    <t>Водоснабжение</t>
  </si>
  <si>
    <t xml:space="preserve">МУП "Вологдагорводоканал" ИНН3525023596/352501001 договор №205-Ж от 01.04.2008   Предмет договора: "Отпуск питьевой воды и прием сточных вод" </t>
  </si>
  <si>
    <t>куб.м</t>
  </si>
  <si>
    <t>Водоотведение и очистка сточных вод</t>
  </si>
  <si>
    <t>МУП «Вологдагортеплосеть» ИНН3525000077/352501001 договор №2753 от 22.04.2008 Предмет договора:  "Отпуск тепловой энергии"</t>
  </si>
  <si>
    <t>Гкал</t>
  </si>
  <si>
    <t>кВт.ч</t>
  </si>
  <si>
    <t>Тарифы на коммунальные услуги на 2015 год</t>
  </si>
  <si>
    <t>Наименование услуги</t>
  </si>
  <si>
    <t>ед. измерения</t>
  </si>
  <si>
    <t>с 01.01.15</t>
  </si>
  <si>
    <t xml:space="preserve">с 01.07.15 </t>
  </si>
  <si>
    <t>Холодная вода с учетом инвестиционной надбавки для потребителей МУП ЖКХ "Вологдагорводоканал" (с НДС)</t>
  </si>
  <si>
    <t>Руб/куб. м</t>
  </si>
  <si>
    <t>Приказ РЭК Вологодской области от 17.12.14 № 922</t>
  </si>
  <si>
    <t>Холодное водоснабжение помещений (норматив потребления в месяц)</t>
  </si>
  <si>
    <t>Куб.м/чел.(*)</t>
  </si>
  <si>
    <t>Приказ РЭК Вологодской области от 21.01.15 № 35</t>
  </si>
  <si>
    <t xml:space="preserve">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наличия, характера и величины трещин в сводах, изменений состояния кладки, коррозии балок в домах с перекрытиями из кирпичных сводов;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(покрытия);
</t>
  </si>
  <si>
    <t>1.5.</t>
  </si>
  <si>
    <t>Балки (ригели) перекрытий н покрытий</t>
  </si>
  <si>
    <t xml:space="preserve"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
</t>
  </si>
  <si>
    <t>1.6.</t>
  </si>
  <si>
    <t>Крыши</t>
  </si>
  <si>
    <t xml:space="preserve">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чердаке;
</t>
  </si>
  <si>
    <t xml:space="preserve"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</si>
  <si>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>по мере выявления</t>
  </si>
  <si>
    <t>1.7.</t>
  </si>
  <si>
    <t>Лестницы</t>
  </si>
  <si>
    <t>7а.</t>
  </si>
  <si>
    <t>Начислено за воду на содержание общего имущества МКД</t>
  </si>
  <si>
    <t>11а</t>
  </si>
  <si>
    <t>7б.</t>
  </si>
  <si>
    <t>Начислено за электроэнергию на содержание общего имущества МКД</t>
  </si>
  <si>
    <t>11б</t>
  </si>
  <si>
    <t>11а.</t>
  </si>
  <si>
    <t>Получено денежных средств за воду на содержание общего имущества МКД</t>
  </si>
  <si>
    <t>17а</t>
  </si>
  <si>
    <t>11б.</t>
  </si>
  <si>
    <t>Получено денежных средств за электроэнергию на содержание общего имущества МКД</t>
  </si>
  <si>
    <t>17б</t>
  </si>
  <si>
    <t>руб. за год согласно справке</t>
  </si>
  <si>
    <t>Холодная и горячая вода на содрежание общего имущества МКД</t>
  </si>
  <si>
    <t>руб. за год</t>
  </si>
  <si>
    <t>Электроэнергия на содрежание общего имущества МКД</t>
  </si>
  <si>
    <t>70а</t>
  </si>
  <si>
    <t>71а</t>
  </si>
  <si>
    <t>72а</t>
  </si>
  <si>
    <t>73а</t>
  </si>
  <si>
    <t>ПЕРЕКРЫТИЯ И ПОКРЫТИЯ
выявление нарушений условий эксплуатации, несанкционированных изменений конструктивного решения, выявления прогибов, трещин и колебаний;
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плит;
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настила;
выявление зыбкости перекрытия, наличия, характера и величины трещин в штукатурном слое,
проверка состояния утеплителя, гидроизоляции и звукоизоляции, адгезии отделочных слоев к конструкциям перекрытия (покрытия).</t>
  </si>
  <si>
    <t>БАЛКИ (РИГЕЛИ) ПЕРЕКРЫТИЙ И ПОКРЫТИЙ
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
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
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покрытий.</t>
  </si>
  <si>
    <t>КРЫШИ
проверка кровли на отсутствие протечек;
проверка молниезащитных устройств, заземления мачт и другого оборудования, расположенного на крыше;
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водостока;
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крышах;
проверка температурно-влажностного режима и воздухообмена на чердаке.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</si>
  <si>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
проверка и при необходимости очистка кровли от скопления снега и наледи;
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
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</si>
  <si>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ЛЕСТНИЦЫ
выявление деформации и повреждений в несущих конструкциях, надежности крепления ограждений, выбоин и сколов в ступенях;
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
при выявлении повреждений и нарушений - разработка плана восстановительных работ (при необходимости), проведение восстановительных работ;
проверка состояния и при необходимости восстановление штукатурного слоя или окраска металлических косоуров краской.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</si>
  <si>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
контроль состояния, выявление и устранение причин недопустимых вибраций и шума;
проверка утепления теплых чердаков, плотности закрытия входов на них;
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
контроль и обеспечение исправного состояния систем автоматического дымоудаления;
сезонное открытие и закрытие калорифера со стороны подвода воздуха;
контроль состояния и восстановление антикоррозионной окраски металлических вытяжных каналов, труб, поддонов и дефлекторов;
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</si>
  <si>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2.2.</t>
  </si>
  <si>
    <t>Индивидуальный тепловой пункт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</si>
  <si>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</si>
  <si>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1 раз в месяц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</si>
  <si>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</t>
  </si>
  <si>
    <t>1 раз в неделю</t>
  </si>
  <si>
    <t>гидравлические и тепловые испытания оборудования ндивидуальных тепловых пунктов</t>
  </si>
  <si>
    <t>1 раз в год</t>
  </si>
  <si>
    <t>работы по очистке теплообменного оборудования для удаления акишю-коррозионных отложений</t>
  </si>
  <si>
    <t xml:space="preserve"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</si>
  <si>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2.3.</t>
  </si>
  <si>
    <t xml:space="preserve">системы водоснабже ния (холодного и горячего), отопления и водоотве дения
</t>
  </si>
  <si>
    <t>Форма 2.8. Отчет об исполнении управляющей организацией договора управления, а</t>
  </si>
  <si>
    <t>также о выполнении товариществом, кооперативом смет доходов и расходов</t>
  </si>
  <si>
    <t xml:space="preserve"> Городской Вал ул 13</t>
  </si>
  <si>
    <t>Дата начала отчетного периода</t>
  </si>
  <si>
    <t>01.01.2015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</si>
  <si>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</si>
  <si>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</si>
  <si>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периода):</t>
  </si>
  <si>
    <t>Переходящие остатки денежных средств (на начало периода):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</si>
  <si>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</si>
  <si>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</si>
  <si>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 xml:space="preserve"> -  за содержание дома</t>
  </si>
  <si>
    <t>-    за текущий ремонт</t>
  </si>
  <si>
    <t>-    за услуги управления</t>
  </si>
  <si>
    <t>Получено денежных средств, в т. ч:</t>
  </si>
  <si>
    <t xml:space="preserve"> - денежных средств от собственников / нанимателей помещений</t>
  </si>
  <si>
    <t xml:space="preserve"> -  целевых взносов от собственнико / нанимателей помещений</t>
  </si>
  <si>
    <t>-    субсидий</t>
  </si>
  <si>
    <t>-    денежных средств от использования общего имущества</t>
  </si>
  <si>
    <t>-    прочие поступления</t>
  </si>
  <si>
    <t>Всего денежных средств с учетом остатков</t>
  </si>
  <si>
    <t>Авансовые платежи потребителей  (на конец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</si>
  <si>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</si>
  <si>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</si>
  <si>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услуг)</t>
  </si>
  <si>
    <t xml:space="preserve"> 21.1</t>
  </si>
  <si>
    <t>Работы, необходимые для надлежащего содержания несущих конструкций и ненесущих конструкций  многоквартирных домов</t>
  </si>
  <si>
    <t xml:space="preserve"> 22.1</t>
  </si>
  <si>
    <t>Годовая фактическая стоимость работ (услуг)</t>
  </si>
  <si>
    <t xml:space="preserve"> 21.2</t>
  </si>
  <si>
    <t>Работы, необходимые для надлежащего содержании оборудовании и систем инженерно-технического обеспечения, входящих в состав общего имущества в многоквартирном доме</t>
  </si>
  <si>
    <t xml:space="preserve"> 22.2</t>
  </si>
  <si>
    <t xml:space="preserve"> 21.3</t>
  </si>
  <si>
    <t xml:space="preserve">Работы и услуги по содержанию иного общего имущества в многоквартирном доме </t>
  </si>
  <si>
    <t xml:space="preserve"> 22.3</t>
  </si>
  <si>
    <t xml:space="preserve"> 21.4</t>
  </si>
  <si>
    <t>Обеспечение обслуживания общего имущества собственников многоквартирного дома (Управление МКД)</t>
  </si>
  <si>
    <t xml:space="preserve"> 22.4</t>
  </si>
  <si>
    <t xml:space="preserve"> 21.5</t>
  </si>
  <si>
    <t>Устранение выявленных неисправностей, текущий (аварийный) ремонт.</t>
  </si>
  <si>
    <t xml:space="preserve"> 22.5</t>
  </si>
  <si>
    <t>Детальный перечень выполненных работ (оказанных услуг)</t>
  </si>
  <si>
    <t>Наименование</t>
  </si>
  <si>
    <t>ул Городской Вал, 13</t>
  </si>
  <si>
    <t>01.01.2016</t>
  </si>
  <si>
    <t>31.12.2016</t>
  </si>
  <si>
    <t>СИСТЕМЫ ВОДОСНАБЖЕНИЯ (ХОЛОДНОГО И ГОРЯЧЕГО), ОТОПЛЕНИЯ И ВОДООТВЕДЕНИЯ
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</si>
  <si>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промывка участков трубопровода после выполнения ремонтно-строительных работ на водопроводе</t>
  </si>
  <si>
    <t>ЭЛЕКТРООБОРУДОВАНИЕ
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</si>
  <si>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электрических установок лифтов, установок автоматизации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</si>
  <si>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контроль состояния и замена вышедших из строя датчиков</t>
  </si>
  <si>
    <t>ВНУТРИДОМОВОЕ ГАЗОВОЕ ОБОРУДОВАНИЕ
организация проверки состояния системы внутридомового газового оборудования и ее отдельных элементов</t>
  </si>
  <si>
    <t>2.6.</t>
  </si>
  <si>
    <t>ЛИФТЫ
организация системы диспетчерского контроля и обеспечение диспетчерской связи с кабиной лифта;
обеспечение проведения осмотров, технического обслуживания и ремонт лифта (лифтов);
обеспечение проведения аварийного обслуживания лифта (лифтов);
обеспечение проведения технического освидетельствования лифта (лифтов), в том числе после замены элементов оборудования</t>
  </si>
  <si>
    <t>УБОРКА ЛЕСТНИЧНЫХ КЛЕТОК
сухая уборка тамбуров, лестничных площадок и маршей;</t>
  </si>
  <si>
    <t>3 раза в неделю</t>
  </si>
  <si>
    <t>влажная протирка подоконников, перил лестниц, шкафов для электросчетчиков слаботочных устройств, почтовых ящиков дверных коробок, полотен дверей, дверных ручек.</t>
  </si>
  <si>
    <t>по заявкам</t>
  </si>
  <si>
    <t>УБОРКА ПРИДОМОВОЙ ТЕРРИТОРИИ В ХОЛОДНЫЙ ПЕРИОД
очистка придомовой территории от снега наносного происхождения (или подметание такой территории, свободной от снежного покрова)</t>
  </si>
  <si>
    <t>УБОРКА ПРИДОМОВОЙ ТЕРРИТОРИИ В ТЕПЛЫЙ ПЕРИОД
подметание и уборка придомовой территории;</t>
  </si>
  <si>
    <t>ВЫВОЗ БЫТОВЫХ ОТХОДОВ
вывоз твердых бытовых отходов при накоплении более 2,5 м.куб.</t>
  </si>
  <si>
    <t>ОБЕСПЕЧЕНИЕ РАБОТЫ АВАРИЙНО-ДИСПЕТЧЕРСКОЙ СЛУЖБЫ
Обслуживание аварийными бригадами внутридомовых систем водоснабжения, теплоснабжения, канализации, электроснабжения, технических устройств</t>
  </si>
  <si>
    <t>ОБЕСПЕЧЕНИЕ ТРЕБОВАНИЙ ПОЖАРНОЙ БЕЗОПАСНОСТИ
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</si>
  <si>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ОРГАНИЗАЦИОННО-ТЕХНИЧЕСКИЕ МЕРОПРИЯТИЯ
ведение и хранение технической документации на многоквартирный дом в установленном законодательством</t>
  </si>
  <si>
    <r>
      <t xml:space="preserve">осуществление подготовки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доведение их до сведения собственников помещений в многоквартирном доме </t>
    </r>
    <r>
      <rPr>
        <i/>
        <sz val="10"/>
        <color indexed="8"/>
        <rFont val="Times New Roman"/>
        <family val="1"/>
      </rPr>
      <t xml:space="preserve">в </t>
    </r>
    <r>
      <rPr>
        <sz val="10"/>
        <color indexed="8"/>
        <rFont val="Times New Roman"/>
        <family val="1"/>
      </rPr>
      <t>порядке, установленном законодательством</t>
    </r>
  </si>
  <si>
    <t>ЮРИДИЧЕСКИЕ УСЛУГИ
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</t>
  </si>
  <si>
    <t>РАСЧЕТЫ И ПАСПОРТНОЕ ОБСЛУЖИВАНИЕ
организация работы по начислению и сбору платы за содержание и ремонт жилых помещений</t>
  </si>
  <si>
    <t>Тариф на электрическую энергию в домах, оборудованных электрическими плитами</t>
  </si>
  <si>
    <t>Приказ РЭК Вологодской области от 25.12.2014 № 991</t>
  </si>
  <si>
    <t>Тариф на электрическую энергию в домах, оборудованных газовыми плитами</t>
  </si>
  <si>
    <t>* - в домах, с водопроводом, канализацией, ваннами, с централизованным горячим водоснабжением</t>
  </si>
  <si>
    <t>** - с использованием газовой плиты при наличии центрального отопления и централизованного горячего водоснабжения</t>
  </si>
  <si>
    <t>ОАО "Вологодская сбытовая компания" ИНН3525154831/091750001 договор №6741.12 от 01.10.2014</t>
  </si>
  <si>
    <t>ПЕРЕЧЕНЬ</t>
  </si>
  <si>
    <t>данных технического состояниия многоквартирного дома</t>
  </si>
  <si>
    <t>Основание управления</t>
  </si>
  <si>
    <t xml:space="preserve">Протокол ОСС  20.03.2012 г. </t>
  </si>
  <si>
    <t>Дата Начала Управления</t>
  </si>
  <si>
    <t>01.06.2012 г.</t>
  </si>
  <si>
    <t>Наименование показателей</t>
  </si>
  <si>
    <t>Един. изм.</t>
  </si>
  <si>
    <t>№                     п/п</t>
  </si>
  <si>
    <t>Значение показателей</t>
  </si>
  <si>
    <t>Адрес многоквартирного дома</t>
  </si>
  <si>
    <t>текст</t>
  </si>
  <si>
    <t>ул. Городской Вал, д. 13</t>
  </si>
  <si>
    <t>Код субъекта Российской Федерации</t>
  </si>
  <si>
    <t>код ССРФ</t>
  </si>
  <si>
    <t>Код муниципального образования</t>
  </si>
  <si>
    <t>ОКТМО</t>
  </si>
  <si>
    <t>Наименование муниципального образования</t>
  </si>
  <si>
    <t>город Вологда</t>
  </si>
  <si>
    <t>Инвентарный номер здания</t>
  </si>
  <si>
    <t>Кадастровый номер земельного учатска</t>
  </si>
  <si>
    <t>35:24:0305024:3</t>
  </si>
  <si>
    <t>ХАРАКТЕРИСТИКИ ДОМА</t>
  </si>
  <si>
    <t>серия, тип проекта</t>
  </si>
  <si>
    <t>отсутствует</t>
  </si>
  <si>
    <t>тип жилого дома</t>
  </si>
  <si>
    <t>выбор 1</t>
  </si>
  <si>
    <t>многоквартирный дом</t>
  </si>
  <si>
    <t>количество квартир</t>
  </si>
  <si>
    <t>ед.</t>
  </si>
  <si>
    <t>количество проживающих</t>
  </si>
  <si>
    <t>количество лицевых счетов</t>
  </si>
  <si>
    <t>общая площадь здания</t>
  </si>
  <si>
    <t>кв. м.</t>
  </si>
  <si>
    <t>площадь жилых помещений, в том числе по видам собственности</t>
  </si>
  <si>
    <t>всего</t>
  </si>
  <si>
    <t>частная</t>
  </si>
  <si>
    <t>муниципальная</t>
  </si>
  <si>
    <t>государственная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</si>
  <si>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</si>
  <si>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</si>
  <si>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</si>
  <si>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</si>
  <si>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</si>
  <si>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</t>
  </si>
  <si>
    <t>год проведения реконструкции</t>
  </si>
  <si>
    <t>нет</t>
  </si>
  <si>
    <t>год проведения последнего капитального ремонта</t>
  </si>
  <si>
    <t>вид последнего капремонта</t>
  </si>
  <si>
    <t>выбор 2</t>
  </si>
  <si>
    <t>не проводился</t>
  </si>
  <si>
    <t>степень износа здания, в том числе по элементам</t>
  </si>
  <si>
    <t>общая</t>
  </si>
  <si>
    <t>%</t>
  </si>
  <si>
    <t>фундамент</t>
  </si>
  <si>
    <t>несущие стены</t>
  </si>
  <si>
    <t>перекрытия</t>
  </si>
  <si>
    <t>материал несущих стен</t>
  </si>
  <si>
    <t>выбор 3</t>
  </si>
  <si>
    <t>кирпичные (в том числе монолит)</t>
  </si>
  <si>
    <t>СТЕНЫ</t>
  </si>
  <si>
    <t>Работы, необходимые для надлежащего содержании лифтов</t>
  </si>
  <si>
    <t>Коммунальные услуги на общедомовые нужды сверх норматива</t>
  </si>
  <si>
    <t>Прочие работы и услуги по управлению, содержанию и ремонту общего имущества</t>
  </si>
  <si>
    <t>Форма 2. Сведения о многоквартирном доме, управление которым осуществляет</t>
  </si>
  <si>
    <t>управляющая организация, товарищество, кооператив (заполняется по каждому</t>
  </si>
  <si>
    <t>многоквартирному дому)</t>
  </si>
  <si>
    <t>Форма 2.1. Общие сведения о многоквартирном доме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</si>
  <si>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</si>
  <si>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</si>
  <si>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</si>
  <si>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</si>
  <si>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</si>
  <si>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</si>
  <si>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</si>
  <si>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</si>
  <si>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</si>
  <si>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</si>
  <si>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На счете регионального оператора</t>
  </si>
  <si>
    <t>Общая характеристика многоквартирного дома</t>
  </si>
  <si>
    <t>5.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</si>
  <si>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</si>
  <si>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</si>
  <si>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</si>
  <si>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</si>
  <si>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</si>
  <si>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</si>
  <si>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</si>
  <si>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</si>
  <si>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</si>
  <si>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</si>
  <si>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И.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</si>
  <si>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</si>
  <si>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</si>
  <si>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</si>
  <si>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</si>
  <si>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</si>
  <si>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</si>
  <si>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</si>
  <si>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</si>
  <si>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</si>
  <si>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</si>
  <si>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</si>
  <si>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</si>
  <si>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</si>
  <si>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</si>
  <si>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</si>
  <si>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 xml:space="preserve"> -   общая площадь жилых помещений</t>
  </si>
  <si>
    <t>19.</t>
  </si>
  <si>
    <t>-    общая площадь нежилых помещений</t>
  </si>
  <si>
    <t>20.</t>
  </si>
  <si>
    <t>-    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</si>
  <si>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</si>
  <si>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</si>
  <si>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</si>
  <si>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</si>
  <si>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</si>
  <si>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</si>
  <si>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</si>
  <si>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</si>
  <si>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</si>
  <si>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</si>
  <si>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</si>
  <si>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</si>
  <si>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</si>
  <si>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</si>
  <si>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</si>
  <si>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</si>
  <si>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</si>
  <si>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</si>
  <si>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</si>
  <si>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</si>
  <si>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</si>
  <si>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</si>
  <si>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</si>
  <si>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</t>
  </si>
  <si>
    <t>оборудовании и системах инженерно-технического обеспечения, входящих в состав</t>
  </si>
  <si>
    <t>общего имущества в многоквартирном доме</t>
  </si>
  <si>
    <t>Ед. изм.</t>
  </si>
  <si>
    <t>Фундамент</t>
  </si>
  <si>
    <t>Тип фундамента</t>
  </si>
  <si>
    <t>ж/б блоки</t>
  </si>
  <si>
    <t>Стены и перекрытия</t>
  </si>
  <si>
    <t>Тип перекрытий</t>
  </si>
  <si>
    <t>железобетонные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</si>
  <si>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</si>
  <si>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</si>
  <si>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</si>
  <si>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</si>
  <si>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</si>
  <si>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</si>
  <si>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</si>
  <si>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</si>
  <si>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</si>
  <si>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</si>
  <si>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</si>
  <si>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11.</t>
  </si>
  <si>
    <t>Номер подъезда</t>
  </si>
  <si>
    <t>Тип лифта</t>
  </si>
  <si>
    <t>Год ввода в эксплуатацию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</si>
  <si>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</si>
  <si>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</si>
  <si>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</si>
  <si>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</si>
  <si>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</si>
  <si>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</si>
  <si>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</si>
  <si>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</si>
  <si>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</si>
  <si>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</si>
  <si>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</si>
  <si>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</si>
  <si>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</si>
  <si>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</si>
  <si>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</si>
  <si>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</si>
  <si>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 xml:space="preserve"> Тип системы вентиляции</t>
  </si>
  <si>
    <t>приточно-вытяжная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</si>
  <si>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</si>
  <si>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</si>
  <si>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</si>
  <si>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</si>
  <si>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внутренние водостоки</t>
  </si>
  <si>
    <t>Дополнительное оборудование (заполняется для каждого вида оборудования)</t>
  </si>
  <si>
    <t>Вид оборудования</t>
  </si>
  <si>
    <t>Форма 2.4. Сведения об оказываемых коммунальных услугах (заполняется по каждой</t>
  </si>
  <si>
    <t>коммунальной услуге)</t>
  </si>
  <si>
    <t>Вид коммунальной услуги</t>
  </si>
  <si>
    <t>Холодная вода</t>
  </si>
  <si>
    <t>Тип предоставления услуги</t>
  </si>
  <si>
    <t>Предоставляется через договор управления</t>
  </si>
  <si>
    <t>Тариф, установленный для потребителей</t>
  </si>
  <si>
    <t>руб.</t>
  </si>
  <si>
    <t>Лицо, осуществляющее поставку коммунального ресурса</t>
  </si>
  <si>
    <t>МУП "Вологдагорводоканал"</t>
  </si>
  <si>
    <t>Реквизиты договора на поставку коммунального ресурса (номер и дата)</t>
  </si>
  <si>
    <t>договор №205-Ж от 01.04.2008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</si>
  <si>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</si>
  <si>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</si>
  <si>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</si>
  <si>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Куб.м/чел. *</t>
  </si>
  <si>
    <t>Нормативный правовой акт, устанавливающий норматив потребления коммунальной услуги (холодная вода)</t>
  </si>
  <si>
    <t xml:space="preserve"> 10.1</t>
  </si>
  <si>
    <t>Норматив потребления коммунальной услуги на общедомовые нужды</t>
  </si>
  <si>
    <t>м.куб/м2</t>
  </si>
  <si>
    <t xml:space="preserve"> 11.1</t>
  </si>
  <si>
    <t>Нормативный правовой акт, устанавливающий норматив потребления коммунальной услуги ( общедомовые нужды)</t>
  </si>
  <si>
    <t>Приказ РЭК Вологодской области от 04.09.2014 № 220</t>
  </si>
  <si>
    <t xml:space="preserve">Нормативный правовой акт, устанавливающий норматив потребления коммунальной услуги </t>
  </si>
  <si>
    <t>МУП «Вологдагортеплосеть»</t>
  </si>
  <si>
    <t>договор №2753 от 22.04.2008</t>
  </si>
  <si>
    <t>Гкал/кв.м</t>
  </si>
  <si>
    <t xml:space="preserve"> 10_1</t>
  </si>
  <si>
    <t>10_2</t>
  </si>
  <si>
    <t xml:space="preserve"> 10_3</t>
  </si>
  <si>
    <t xml:space="preserve"> 11_1</t>
  </si>
  <si>
    <t>Горячее водоснабжение</t>
  </si>
  <si>
    <t>Норматив потребления для жилищного сектора в месяц</t>
  </si>
  <si>
    <t>м3/чел *</t>
  </si>
  <si>
    <t>Приказ РЭК Вологодской области от 24.05.13 № 109</t>
  </si>
  <si>
    <t>Тариф, установленный для потребителей в домах с электрическими плитами</t>
  </si>
  <si>
    <t>5_1</t>
  </si>
  <si>
    <t>Тариф, установленный для потребителей в домах с газовыми  плитами</t>
  </si>
  <si>
    <t>ОАО "Вологодская сбытовая компания"</t>
  </si>
  <si>
    <t>договор №6741/12 от 01.10.2014</t>
  </si>
  <si>
    <t>Приказ РЭК Вологодской области от 25.12.14 № 991</t>
  </si>
  <si>
    <t>Норматив потребления коммунальной услуги на общедомовые нужды при отсутствии общедомового прибора учета дома без лифта</t>
  </si>
  <si>
    <t>квт/ч</t>
  </si>
  <si>
    <t>10_1</t>
  </si>
  <si>
    <t>Норматив потребления коммунальной услуги на общедомовые нужды при отсутствии общедомового прибора учета дома с лифтом свыше 12 этажн.</t>
  </si>
  <si>
    <t>Норматив потребления коммунальной услуги на общедомовые нужды при отсутствии общедомового прибора учета дома с лифом 12 этажей и менее</t>
  </si>
  <si>
    <t>Приказ РЭК Вологодской области от 28.08.12 № 288</t>
  </si>
  <si>
    <t>Форма 2.5. Сведения об использовании общего имущества в многоквартирном доме</t>
  </si>
  <si>
    <t>(заполняется по каждому используемому объекту общего имущества)</t>
  </si>
  <si>
    <t>Сведения ооб использовании общего имущества отсутствуют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</si>
  <si>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</si>
  <si>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</si>
  <si>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</si>
  <si>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Сведения о передаче во владение 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</si>
  <si>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</si>
  <si>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</si>
  <si>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</si>
  <si>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</si>
  <si>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</si>
  <si>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</si>
  <si>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многоквартирном</t>
  </si>
  <si>
    <t>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</si>
  <si>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</si>
  <si>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</si>
  <si>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</si>
  <si>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</si>
  <si>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* данные сведения не раскрываются в случае формирования собственниками помещений в МКД фонда капит. ремонта на счетах </t>
  </si>
  <si>
    <t xml:space="preserve"> специализированных некоммерческих организаций, осуществляющих деятельность, направленную на обеспечение проведения капитального ремонта общего имущества в МКД (региональный оператор).</t>
  </si>
  <si>
    <t>проведения капитального ремонта общего имущества в МКД (региональный оператор).</t>
  </si>
  <si>
    <t>Форма 2.7. Сведения о проведенных общих собраниях собственников помещений в</t>
  </si>
  <si>
    <t>многоквартирном доме (заполняется по каждому собранию собственников помещений)</t>
  </si>
  <si>
    <t>В период с 01.12.2014 общего собрания собственников с участием УК не проводилось.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</si>
  <si>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</si>
  <si>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</si>
  <si>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скатная</t>
  </si>
  <si>
    <t>шиферная</t>
  </si>
  <si>
    <t>Форма 2.3 Сведения о выполняемых работах (услугах) по содержанию и ремонту общего имущества МКД, иных услугах, связанных с достижением целей управления МКД</t>
  </si>
  <si>
    <t>Исполнитель работы</t>
  </si>
  <si>
    <t>площадь фасада, в том  числе по видам</t>
  </si>
  <si>
    <t>оштукатуренный</t>
  </si>
  <si>
    <t>неоштукатуренный</t>
  </si>
  <si>
    <t>панельный</t>
  </si>
  <si>
    <t>облицованный плиткой</t>
  </si>
  <si>
    <t xml:space="preserve">облицованный сайдингом </t>
  </si>
  <si>
    <t>деревянный</t>
  </si>
  <si>
    <t>утепленный с отделкой декоративной штукатуркой</t>
  </si>
  <si>
    <t>утепленный с отделкой плиткой</t>
  </si>
  <si>
    <t>утепленный с отделкой сайдингом</t>
  </si>
  <si>
    <t>отмостка</t>
  </si>
  <si>
    <t>остекление мест общего пользования (дерево)</t>
  </si>
  <si>
    <t>остекление мест общего пользования (пластик)</t>
  </si>
  <si>
    <t>остекление индивидуальное (дерево)</t>
  </si>
  <si>
    <t>остекление индивидуальноеия (пластик)</t>
  </si>
  <si>
    <t>год проведения последнего капитального ремонта фасада</t>
  </si>
  <si>
    <t>КРОВЛЯ</t>
  </si>
  <si>
    <t>площадь кровли, в том числе по видам</t>
  </si>
  <si>
    <t>шиферная скатная</t>
  </si>
  <si>
    <t>металлическая скатная</t>
  </si>
  <si>
    <t>иная скатная</t>
  </si>
  <si>
    <t>плоская</t>
  </si>
  <si>
    <t>год проведения последнего капитального ремонта кровли</t>
  </si>
  <si>
    <t>ПОДВАЛ</t>
  </si>
  <si>
    <t>подвал</t>
  </si>
  <si>
    <t>выбор 4</t>
  </si>
  <si>
    <t>не эксплуатируемый</t>
  </si>
  <si>
    <t>площадь эксплуатируемых подвальных помещений</t>
  </si>
  <si>
    <t>кв.м.</t>
  </si>
  <si>
    <t>год проведения последнего капитального ремонта подвальных помещений</t>
  </si>
  <si>
    <t>площадь помещений общего пользования</t>
  </si>
  <si>
    <t>ПОМЕЩЕНИЯ ОБЩЕГО ПОЛЬЗОВАНИЯ</t>
  </si>
  <si>
    <t>год проведения последнего ремонта помещений общего пользования</t>
  </si>
  <si>
    <t>МУСОРОПРОВОД</t>
  </si>
  <si>
    <t>количество мусоропроводов</t>
  </si>
  <si>
    <t>год проведения последнего капитального ремонта мусоропроводов</t>
  </si>
  <si>
    <t>СИСТЕМА ОТОПЛЕНИЯ</t>
  </si>
  <si>
    <t>система отопления</t>
  </si>
  <si>
    <t>выбор 5</t>
  </si>
  <si>
    <t>централизованная</t>
  </si>
  <si>
    <t xml:space="preserve">количество элеваторных узлов </t>
  </si>
  <si>
    <t>длина трубопроводов системы отопления</t>
  </si>
  <si>
    <t>м</t>
  </si>
  <si>
    <t>год проведения последнего капитального ремонта системы отопления</t>
  </si>
  <si>
    <t>СИСТЕМА ВОДОСНАБЖЕНИЯ</t>
  </si>
  <si>
    <t>система горячего водоснабжения</t>
  </si>
  <si>
    <t>выбор 6</t>
  </si>
  <si>
    <t>длина трубопроводов системы горячего водоснабжения</t>
  </si>
  <si>
    <t xml:space="preserve">год проведения последнего ремонта </t>
  </si>
  <si>
    <t>система холодного водоснабжения</t>
  </si>
  <si>
    <t>выбор 7</t>
  </si>
  <si>
    <t>длина трубопроводов системы холодного водоснабжения</t>
  </si>
  <si>
    <t xml:space="preserve">год проведения последнего капитального ремонта </t>
  </si>
  <si>
    <t>СИСТЕМА КАНАЛИЗАЦИИ</t>
  </si>
  <si>
    <t>система водоотведеения (канализации)</t>
  </si>
  <si>
    <t>выбор 8</t>
  </si>
  <si>
    <t>длина трубопроводов системы водоотведения</t>
  </si>
  <si>
    <t>СИСТЕМА ЭЛЕКТРОСНАБЖЕНИЯ</t>
  </si>
  <si>
    <t>система электроснабжения</t>
  </si>
  <si>
    <t>выбор 9</t>
  </si>
  <si>
    <t>длина сетей в местах общего пользования</t>
  </si>
  <si>
    <t>СИСТЕМА ГАЗОСНАБЖЕНИЯ</t>
  </si>
  <si>
    <t>система газоснабжения</t>
  </si>
  <si>
    <t>выбор 10</t>
  </si>
  <si>
    <t>1.</t>
  </si>
  <si>
    <t>2.</t>
  </si>
  <si>
    <t>3.</t>
  </si>
  <si>
    <t>4.</t>
  </si>
  <si>
    <t>Водоотведение</t>
  </si>
  <si>
    <t>длина сетей, соответствующих требованиям</t>
  </si>
  <si>
    <t>длина сетей, не соответствующих требованиям</t>
  </si>
  <si>
    <t>ЛИФТОВОЕ ХОЗЯЙСТВО</t>
  </si>
  <si>
    <t>количество лифтов, в том числе по срокам эксплуатации после установки или последнего капитального ремонта</t>
  </si>
  <si>
    <t>до 5 лет</t>
  </si>
  <si>
    <t>от 6 до 10 лет</t>
  </si>
  <si>
    <t>от 11 до 15 лет</t>
  </si>
  <si>
    <t>от 16 до 20 лет</t>
  </si>
  <si>
    <t>от 21 до 25 лет</t>
  </si>
  <si>
    <t>от 26 лет и более</t>
  </si>
  <si>
    <t>выведенных из эксплуатации</t>
  </si>
  <si>
    <t>количество остановок лифтов</t>
  </si>
  <si>
    <t>год проведения последнего капитального ремонта лифтового хозяйства</t>
  </si>
  <si>
    <t>класс энергоэффективности здания</t>
  </si>
  <si>
    <t>выбор 11</t>
  </si>
  <si>
    <t>не присвоен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</si>
</sst>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_р_."/>
    <numFmt numFmtId="181" formatCode="#,##0.00_р_.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/mm/yy;@"/>
    <numFmt numFmtId="188" formatCode="#,##0.000"/>
    <numFmt numFmtId="189" formatCode="0.0000"/>
  </numFmts>
  <fonts count="80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3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1"/>
      <name val="Arial"/>
      <family val="0"/>
    </font>
    <font>
      <sz val="9"/>
      <name val="Arial Cyr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4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0.5"/>
      <name val="Times New Roman"/>
      <family val="0"/>
    </font>
    <font>
      <b/>
      <sz val="11.5"/>
      <name val="Times New Roman"/>
      <family val="0"/>
    </font>
    <font>
      <sz val="9.5"/>
      <name val="Times New Roman"/>
      <family val="0"/>
    </font>
    <font>
      <sz val="9"/>
      <name val="Arial"/>
      <family val="2"/>
    </font>
    <font>
      <b/>
      <sz val="10"/>
      <name val="Times New Roman"/>
      <family val="1"/>
    </font>
    <font>
      <sz val="10.9"/>
      <name val="Times New Roman"/>
      <family val="0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i/>
      <sz val="8"/>
      <color indexed="8"/>
      <name val="Verdan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2"/>
      <name val="Modern No. 20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4"/>
      <name val="Times New Roman"/>
      <family val="1"/>
    </font>
    <font>
      <b/>
      <i/>
      <sz val="14"/>
      <name val="Arial"/>
      <family val="2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23" fillId="0" borderId="0">
      <alignment horizontal="center" vertical="center"/>
      <protection/>
    </xf>
    <xf numFmtId="0" fontId="25" fillId="0" borderId="0">
      <alignment horizontal="right" vertical="center"/>
      <protection/>
    </xf>
    <xf numFmtId="0" fontId="32" fillId="0" borderId="0">
      <alignment horizontal="right" vertical="top"/>
      <protection/>
    </xf>
    <xf numFmtId="0" fontId="33" fillId="20" borderId="0">
      <alignment horizontal="center" vertical="top"/>
      <protection/>
    </xf>
    <xf numFmtId="0" fontId="34" fillId="0" borderId="0">
      <alignment horizontal="left" vertical="top"/>
      <protection/>
    </xf>
    <xf numFmtId="0" fontId="34" fillId="0" borderId="0">
      <alignment horizontal="right" vertical="center"/>
      <protection/>
    </xf>
    <xf numFmtId="0" fontId="21" fillId="0" borderId="0">
      <alignment horizontal="center" vertical="center"/>
      <protection/>
    </xf>
    <xf numFmtId="0" fontId="35" fillId="0" borderId="0">
      <alignment horizontal="right" vertical="top"/>
      <protection/>
    </xf>
    <xf numFmtId="0" fontId="25" fillId="21" borderId="0">
      <alignment horizontal="left" vertical="top"/>
      <protection/>
    </xf>
    <xf numFmtId="0" fontId="35" fillId="0" borderId="0">
      <alignment horizontal="left" vertical="center"/>
      <protection/>
    </xf>
    <xf numFmtId="0" fontId="32" fillId="0" borderId="0">
      <alignment horizontal="left" vertical="top"/>
      <protection/>
    </xf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5" fillId="28" borderId="1" applyNumberFormat="0" applyAlignment="0" applyProtection="0"/>
    <xf numFmtId="0" fontId="66" fillId="29" borderId="2" applyNumberFormat="0" applyAlignment="0" applyProtection="0"/>
    <xf numFmtId="0" fontId="67" fillId="29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30" borderId="7" applyNumberFormat="0" applyAlignment="0" applyProtection="0"/>
    <xf numFmtId="0" fontId="73" fillId="0" borderId="0" applyNumberFormat="0" applyFill="0" applyBorder="0" applyAlignment="0" applyProtection="0"/>
    <xf numFmtId="0" fontId="74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9" fillId="34" borderId="0" applyNumberFormat="0" applyBorder="0" applyAlignment="0" applyProtection="0"/>
  </cellStyleXfs>
  <cellXfs count="64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16" fontId="1" fillId="0" borderId="12" xfId="0" applyNumberFormat="1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80" fontId="1" fillId="0" borderId="13" xfId="0" applyNumberFormat="1" applyFont="1" applyBorder="1" applyAlignment="1">
      <alignment vertical="top" wrapText="1"/>
    </xf>
    <xf numFmtId="16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0" fontId="1" fillId="0" borderId="14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180" fontId="2" fillId="0" borderId="14" xfId="0" applyNumberFormat="1" applyFont="1" applyBorder="1" applyAlignment="1">
      <alignment vertical="top" wrapText="1"/>
    </xf>
    <xf numFmtId="17" fontId="1" fillId="0" borderId="11" xfId="0" applyNumberFormat="1" applyFont="1" applyBorder="1" applyAlignment="1">
      <alignment vertical="top" wrapText="1"/>
    </xf>
    <xf numFmtId="0" fontId="1" fillId="0" borderId="11" xfId="0" applyFont="1" applyBorder="1" applyAlignment="1">
      <alignment vertical="center" textRotation="90" wrapText="1"/>
    </xf>
    <xf numFmtId="0" fontId="5" fillId="0" borderId="0" xfId="0" applyFont="1" applyAlignment="1">
      <alignment/>
    </xf>
    <xf numFmtId="181" fontId="2" fillId="0" borderId="0" xfId="0" applyNumberFormat="1" applyFont="1" applyAlignment="1">
      <alignment/>
    </xf>
    <xf numFmtId="180" fontId="2" fillId="0" borderId="0" xfId="0" applyNumberFormat="1" applyFont="1" applyAlignment="1">
      <alignment/>
    </xf>
    <xf numFmtId="14" fontId="2" fillId="0" borderId="11" xfId="0" applyNumberFormat="1" applyFont="1" applyBorder="1" applyAlignment="1">
      <alignment/>
    </xf>
    <xf numFmtId="14" fontId="2" fillId="0" borderId="11" xfId="0" applyNumberFormat="1" applyFont="1" applyBorder="1" applyAlignment="1">
      <alignment vertical="top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0" fillId="0" borderId="0" xfId="0" applyNumberFormat="1" applyFont="1" applyFill="1" applyBorder="1" applyAlignment="1" applyProtection="1">
      <alignment vertical="top"/>
      <protection/>
    </xf>
    <xf numFmtId="0" fontId="13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3" fillId="0" borderId="15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horizontal="center" vertical="top"/>
    </xf>
    <xf numFmtId="0" fontId="15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3" fontId="0" fillId="0" borderId="11" xfId="0" applyNumberFormat="1" applyFont="1" applyFill="1" applyBorder="1" applyAlignment="1" applyProtection="1">
      <alignment horizontal="center"/>
      <protection/>
    </xf>
    <xf numFmtId="0" fontId="0" fillId="0" borderId="22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4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wrapText="1"/>
      <protection/>
    </xf>
    <xf numFmtId="0" fontId="0" fillId="0" borderId="23" xfId="0" applyNumberFormat="1" applyFont="1" applyFill="1" applyBorder="1" applyAlignment="1" applyProtection="1">
      <alignment horizontal="centerContinuous" vertical="top"/>
      <protection/>
    </xf>
    <xf numFmtId="0" fontId="0" fillId="0" borderId="24" xfId="0" applyNumberFormat="1" applyFont="1" applyFill="1" applyBorder="1" applyAlignment="1" applyProtection="1">
      <alignment horizontal="centerContinuous" vertical="top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25" xfId="0" applyNumberFormat="1" applyFont="1" applyFill="1" applyBorder="1" applyAlignment="1" applyProtection="1">
      <alignment horizontal="center" vertical="top"/>
      <protection/>
    </xf>
    <xf numFmtId="0" fontId="0" fillId="0" borderId="26" xfId="0" applyNumberFormat="1" applyFont="1" applyFill="1" applyBorder="1" applyAlignment="1" applyProtection="1">
      <alignment vertical="top"/>
      <protection/>
    </xf>
    <xf numFmtId="14" fontId="0" fillId="0" borderId="26" xfId="0" applyNumberFormat="1" applyFont="1" applyFill="1" applyBorder="1" applyAlignment="1" applyProtection="1">
      <alignment horizontal="left" vertical="top"/>
      <protection/>
    </xf>
    <xf numFmtId="14" fontId="0" fillId="0" borderId="27" xfId="0" applyNumberFormat="1" applyFont="1" applyFill="1" applyBorder="1" applyAlignment="1" applyProtection="1">
      <alignment horizontal="left"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26" fillId="0" borderId="14" xfId="0" applyNumberFormat="1" applyFont="1" applyFill="1" applyBorder="1" applyAlignment="1" applyProtection="1">
      <alignment horizontal="centerContinuous" vertical="top"/>
      <protection/>
    </xf>
    <xf numFmtId="0" fontId="26" fillId="0" borderId="28" xfId="0" applyNumberFormat="1" applyFont="1" applyFill="1" applyBorder="1" applyAlignment="1" applyProtection="1">
      <alignment horizontal="centerContinuous" vertical="top"/>
      <protection/>
    </xf>
    <xf numFmtId="0" fontId="26" fillId="0" borderId="21" xfId="0" applyNumberFormat="1" applyFont="1" applyFill="1" applyBorder="1" applyAlignment="1" applyProtection="1">
      <alignment horizontal="centerContinuous" vertical="top"/>
      <protection/>
    </xf>
    <xf numFmtId="0" fontId="12" fillId="0" borderId="11" xfId="0" applyNumberFormat="1" applyFont="1" applyFill="1" applyBorder="1" applyAlignment="1" applyProtection="1">
      <alignment vertical="top"/>
      <protection/>
    </xf>
    <xf numFmtId="0" fontId="26" fillId="0" borderId="11" xfId="0" applyNumberFormat="1" applyFont="1" applyFill="1" applyBorder="1" applyAlignment="1" applyProtection="1">
      <alignment vertical="top" wrapText="1"/>
      <protection/>
    </xf>
    <xf numFmtId="0" fontId="12" fillId="0" borderId="14" xfId="0" applyNumberFormat="1" applyFont="1" applyFill="1" applyBorder="1" applyAlignment="1" applyProtection="1">
      <alignment horizontal="centerContinuous"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21" xfId="0" applyNumberFormat="1" applyFont="1" applyFill="1" applyBorder="1" applyAlignment="1" applyProtection="1">
      <alignment horizontal="centerContinuous" vertical="top"/>
      <protection/>
    </xf>
    <xf numFmtId="0" fontId="26" fillId="0" borderId="14" xfId="0" applyNumberFormat="1" applyFont="1" applyFill="1" applyBorder="1" applyAlignment="1" applyProtection="1">
      <alignment vertical="top"/>
      <protection/>
    </xf>
    <xf numFmtId="0" fontId="2" fillId="0" borderId="21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/>
      <protection/>
    </xf>
    <xf numFmtId="0" fontId="12" fillId="0" borderId="1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12" fillId="0" borderId="28" xfId="0" applyNumberFormat="1" applyFont="1" applyFill="1" applyBorder="1" applyAlignment="1" applyProtection="1">
      <alignment horizontal="centerContinuous" vertical="top" wrapText="1"/>
      <protection/>
    </xf>
    <xf numFmtId="0" fontId="12" fillId="0" borderId="13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29" xfId="0" applyNumberFormat="1" applyFont="1" applyFill="1" applyBorder="1" applyAlignment="1" applyProtection="1">
      <alignment horizontal="centerContinuous" vertical="top" wrapText="1"/>
      <protection/>
    </xf>
    <xf numFmtId="0" fontId="18" fillId="0" borderId="11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13" fillId="0" borderId="30" xfId="0" applyNumberFormat="1" applyFont="1" applyFill="1" applyBorder="1" applyAlignment="1" applyProtection="1">
      <alignment vertical="top" wrapText="1"/>
      <protection/>
    </xf>
    <xf numFmtId="0" fontId="13" fillId="0" borderId="31" xfId="0" applyNumberFormat="1" applyFont="1" applyFill="1" applyBorder="1" applyAlignment="1" applyProtection="1">
      <alignment vertical="top"/>
      <protection/>
    </xf>
    <xf numFmtId="0" fontId="13" fillId="0" borderId="32" xfId="0" applyNumberFormat="1" applyFont="1" applyFill="1" applyBorder="1" applyAlignment="1" applyProtection="1">
      <alignment horizontal="center" vertical="top"/>
      <protection/>
    </xf>
    <xf numFmtId="0" fontId="12" fillId="0" borderId="12" xfId="0" applyNumberFormat="1" applyFont="1" applyFill="1" applyBorder="1" applyAlignment="1" applyProtection="1">
      <alignment vertical="top"/>
      <protection/>
    </xf>
    <xf numFmtId="0" fontId="2" fillId="0" borderId="12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12" fillId="0" borderId="11" xfId="0" applyNumberFormat="1" applyFont="1" applyFill="1" applyBorder="1" applyAlignment="1" applyProtection="1">
      <alignment vertical="top" wrapText="1"/>
      <protection/>
    </xf>
    <xf numFmtId="14" fontId="0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/>
      <protection/>
    </xf>
    <xf numFmtId="16" fontId="12" fillId="0" borderId="11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6" xfId="0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center" wrapText="1"/>
    </xf>
    <xf numFmtId="0" fontId="2" fillId="0" borderId="23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wrapText="1"/>
    </xf>
    <xf numFmtId="0" fontId="2" fillId="0" borderId="13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14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33" xfId="0" applyNumberFormat="1" applyFont="1" applyFill="1" applyBorder="1" applyAlignment="1" applyProtection="1">
      <alignment vertical="top"/>
      <protection/>
    </xf>
    <xf numFmtId="0" fontId="14" fillId="0" borderId="11" xfId="0" applyNumberFormat="1" applyFont="1" applyFill="1" applyBorder="1" applyAlignment="1" applyProtection="1">
      <alignment vertical="top"/>
      <protection/>
    </xf>
    <xf numFmtId="0" fontId="2" fillId="0" borderId="14" xfId="0" applyFont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14" fontId="0" fillId="0" borderId="33" xfId="0" applyNumberFormat="1" applyFont="1" applyFill="1" applyBorder="1" applyAlignment="1" applyProtection="1">
      <alignment horizontal="center" vertical="top"/>
      <protection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12" fillId="0" borderId="14" xfId="0" applyNumberFormat="1" applyFont="1" applyFill="1" applyBorder="1" applyAlignment="1" applyProtection="1">
      <alignment horizontal="centerContinuous" vertical="top" wrapText="1"/>
      <protection/>
    </xf>
    <xf numFmtId="0" fontId="12" fillId="0" borderId="21" xfId="0" applyNumberFormat="1" applyFont="1" applyFill="1" applyBorder="1" applyAlignment="1" applyProtection="1">
      <alignment horizontal="centerContinuous" vertical="top" wrapText="1"/>
      <protection/>
    </xf>
    <xf numFmtId="0" fontId="28" fillId="0" borderId="11" xfId="0" applyNumberFormat="1" applyFont="1" applyFill="1" applyBorder="1" applyAlignment="1" applyProtection="1">
      <alignment vertical="top"/>
      <protection/>
    </xf>
    <xf numFmtId="0" fontId="0" fillId="0" borderId="34" xfId="0" applyNumberFormat="1" applyFont="1" applyFill="1" applyBorder="1" applyAlignment="1" applyProtection="1">
      <alignment vertical="top"/>
      <protection/>
    </xf>
    <xf numFmtId="0" fontId="0" fillId="0" borderId="11" xfId="0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14" fontId="0" fillId="0" borderId="11" xfId="0" applyNumberFormat="1" applyFont="1" applyFill="1" applyBorder="1" applyAlignment="1" applyProtection="1">
      <alignment vertical="top"/>
      <protection/>
    </xf>
    <xf numFmtId="187" fontId="0" fillId="0" borderId="11" xfId="0" applyNumberFormat="1" applyFill="1" applyBorder="1" applyAlignment="1">
      <alignment horizontal="left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14" fontId="0" fillId="0" borderId="11" xfId="0" applyNumberFormat="1" applyFill="1" applyBorder="1" applyAlignment="1">
      <alignment horizontal="left"/>
    </xf>
    <xf numFmtId="0" fontId="30" fillId="35" borderId="35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0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0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vertical="top"/>
      <protection/>
    </xf>
    <xf numFmtId="0" fontId="26" fillId="36" borderId="11" xfId="0" applyNumberFormat="1" applyFont="1" applyFill="1" applyBorder="1" applyAlignment="1" applyProtection="1">
      <alignment vertical="top"/>
      <protection/>
    </xf>
    <xf numFmtId="0" fontId="0" fillId="36" borderId="26" xfId="0" applyNumberFormat="1" applyFont="1" applyFill="1" applyBorder="1" applyAlignment="1" applyProtection="1">
      <alignment vertical="top"/>
      <protection/>
    </xf>
    <xf numFmtId="0" fontId="12" fillId="36" borderId="11" xfId="0" applyNumberFormat="1" applyFont="1" applyFill="1" applyBorder="1" applyAlignment="1" applyProtection="1">
      <alignment vertical="top" wrapText="1"/>
      <protection/>
    </xf>
    <xf numFmtId="0" fontId="0" fillId="37" borderId="26" xfId="0" applyNumberFormat="1" applyFont="1" applyFill="1" applyBorder="1" applyAlignment="1" applyProtection="1">
      <alignment vertical="top"/>
      <protection/>
    </xf>
    <xf numFmtId="16" fontId="12" fillId="36" borderId="39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Border="1" applyAlignment="1">
      <alignment vertical="top"/>
    </xf>
    <xf numFmtId="0" fontId="12" fillId="36" borderId="39" xfId="0" applyNumberFormat="1" applyFont="1" applyFill="1" applyBorder="1" applyAlignment="1" applyProtection="1">
      <alignment horizontal="center" vertical="top"/>
      <protection/>
    </xf>
    <xf numFmtId="0" fontId="12" fillId="36" borderId="24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right" vertical="top"/>
      <protection/>
    </xf>
    <xf numFmtId="0" fontId="12" fillId="38" borderId="24" xfId="0" applyNumberFormat="1" applyFont="1" applyFill="1" applyBorder="1" applyAlignment="1" applyProtection="1">
      <alignment vertical="top"/>
      <protection/>
    </xf>
    <xf numFmtId="0" fontId="12" fillId="0" borderId="24" xfId="0" applyNumberFormat="1" applyFont="1" applyFill="1" applyBorder="1" applyAlignment="1" applyProtection="1">
      <alignment vertical="top"/>
      <protection/>
    </xf>
    <xf numFmtId="0" fontId="0" fillId="0" borderId="40" xfId="0" applyNumberFormat="1" applyFont="1" applyFill="1" applyBorder="1" applyAlignment="1" applyProtection="1">
      <alignment vertical="top"/>
      <protection/>
    </xf>
    <xf numFmtId="0" fontId="12" fillId="0" borderId="39" xfId="0" applyNumberFormat="1" applyFont="1" applyFill="1" applyBorder="1" applyAlignment="1" applyProtection="1">
      <alignment horizontal="left" vertical="top"/>
      <protection/>
    </xf>
    <xf numFmtId="0" fontId="12" fillId="0" borderId="23" xfId="0" applyNumberFormat="1" applyFont="1" applyFill="1" applyBorder="1" applyAlignment="1" applyProtection="1">
      <alignment vertical="top"/>
      <protection/>
    </xf>
    <xf numFmtId="0" fontId="0" fillId="0" borderId="41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horizontal="left" vertical="top"/>
      <protection/>
    </xf>
    <xf numFmtId="0" fontId="12" fillId="0" borderId="42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0" fillId="0" borderId="43" xfId="0" applyNumberFormat="1" applyFont="1" applyFill="1" applyBorder="1" applyAlignment="1" applyProtection="1">
      <alignment vertical="top"/>
      <protection/>
    </xf>
    <xf numFmtId="0" fontId="12" fillId="0" borderId="29" xfId="0" applyNumberFormat="1" applyFont="1" applyFill="1" applyBorder="1" applyAlignment="1" applyProtection="1">
      <alignment vertical="top"/>
      <protection/>
    </xf>
    <xf numFmtId="2" fontId="0" fillId="0" borderId="34" xfId="0" applyNumberFormat="1" applyFont="1" applyFill="1" applyBorder="1" applyAlignment="1" applyProtection="1">
      <alignment vertical="top"/>
      <protection/>
    </xf>
    <xf numFmtId="0" fontId="12" fillId="39" borderId="13" xfId="0" applyNumberFormat="1" applyFont="1" applyFill="1" applyBorder="1" applyAlignment="1" applyProtection="1">
      <alignment horizontal="centerContinuous" vertical="top"/>
      <protection/>
    </xf>
    <xf numFmtId="0" fontId="12" fillId="39" borderId="29" xfId="0" applyNumberFormat="1" applyFont="1" applyFill="1" applyBorder="1" applyAlignment="1" applyProtection="1">
      <alignment horizontal="centerContinuous" vertical="top"/>
      <protection/>
    </xf>
    <xf numFmtId="0" fontId="12" fillId="39" borderId="34" xfId="0" applyNumberFormat="1" applyFont="1" applyFill="1" applyBorder="1" applyAlignment="1" applyProtection="1">
      <alignment horizontal="centerContinuous" vertical="top"/>
      <protection/>
    </xf>
    <xf numFmtId="0" fontId="12" fillId="39" borderId="11" xfId="0" applyNumberFormat="1" applyFont="1" applyFill="1" applyBorder="1" applyAlignment="1" applyProtection="1">
      <alignment horizontal="center" vertical="top"/>
      <protection/>
    </xf>
    <xf numFmtId="0" fontId="12" fillId="39" borderId="11" xfId="0" applyNumberFormat="1" applyFont="1" applyFill="1" applyBorder="1" applyAlignment="1" applyProtection="1">
      <alignment vertical="top"/>
      <protection/>
    </xf>
    <xf numFmtId="0" fontId="0" fillId="39" borderId="11" xfId="0" applyNumberFormat="1" applyFont="1" applyFill="1" applyBorder="1" applyAlignment="1" applyProtection="1">
      <alignment vertical="top"/>
      <protection/>
    </xf>
    <xf numFmtId="0" fontId="12" fillId="39" borderId="10" xfId="0" applyNumberFormat="1" applyFont="1" applyFill="1" applyBorder="1" applyAlignment="1" applyProtection="1">
      <alignment vertical="top"/>
      <protection/>
    </xf>
    <xf numFmtId="0" fontId="0" fillId="39" borderId="10" xfId="0" applyNumberFormat="1" applyFont="1" applyFill="1" applyBorder="1" applyAlignment="1" applyProtection="1">
      <alignment vertical="top"/>
      <protection/>
    </xf>
    <xf numFmtId="0" fontId="12" fillId="20" borderId="35" xfId="0" applyNumberFormat="1" applyFont="1" applyFill="1" applyBorder="1" applyAlignment="1" applyProtection="1">
      <alignment horizontal="centerContinuous" vertical="top"/>
      <protection/>
    </xf>
    <xf numFmtId="0" fontId="12" fillId="20" borderId="36" xfId="0" applyNumberFormat="1" applyFont="1" applyFill="1" applyBorder="1" applyAlignment="1" applyProtection="1">
      <alignment horizontal="centerContinuous" vertical="top"/>
      <protection/>
    </xf>
    <xf numFmtId="0" fontId="12" fillId="20" borderId="37" xfId="0" applyNumberFormat="1" applyFont="1" applyFill="1" applyBorder="1" applyAlignment="1" applyProtection="1">
      <alignment horizontal="centerContinuous" vertical="top"/>
      <protection/>
    </xf>
    <xf numFmtId="0" fontId="12" fillId="20" borderId="38" xfId="0" applyNumberFormat="1" applyFont="1" applyFill="1" applyBorder="1" applyAlignment="1" applyProtection="1">
      <alignment horizontal="center" vertical="top"/>
      <protection/>
    </xf>
    <xf numFmtId="0" fontId="12" fillId="20" borderId="11" xfId="0" applyNumberFormat="1" applyFont="1" applyFill="1" applyBorder="1" applyAlignment="1" applyProtection="1">
      <alignment vertical="top" wrapText="1"/>
      <protection/>
    </xf>
    <xf numFmtId="0" fontId="12" fillId="20" borderId="11" xfId="0" applyNumberFormat="1" applyFont="1" applyFill="1" applyBorder="1" applyAlignment="1" applyProtection="1">
      <alignment vertical="top"/>
      <protection/>
    </xf>
    <xf numFmtId="0" fontId="0" fillId="20" borderId="26" xfId="0" applyNumberFormat="1" applyFont="1" applyFill="1" applyBorder="1" applyAlignment="1" applyProtection="1">
      <alignment vertical="top"/>
      <protection/>
    </xf>
    <xf numFmtId="0" fontId="30" fillId="36" borderId="44" xfId="0" applyNumberFormat="1" applyFont="1" applyFill="1" applyBorder="1" applyAlignment="1" applyProtection="1">
      <alignment horizontal="centerContinuous" vertical="top"/>
      <protection/>
    </xf>
    <xf numFmtId="0" fontId="12" fillId="36" borderId="28" xfId="0" applyNumberFormat="1" applyFont="1" applyFill="1" applyBorder="1" applyAlignment="1" applyProtection="1">
      <alignment horizontal="centerContinuous" vertical="top"/>
      <protection/>
    </xf>
    <xf numFmtId="0" fontId="12" fillId="36" borderId="45" xfId="0" applyNumberFormat="1" applyFont="1" applyFill="1" applyBorder="1" applyAlignment="1" applyProtection="1">
      <alignment horizontal="centerContinuous"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0" fontId="22" fillId="40" borderId="0" xfId="0" applyNumberFormat="1" applyFont="1" applyFill="1" applyBorder="1" applyAlignment="1" applyProtection="1">
      <alignment vertical="top"/>
      <protection/>
    </xf>
    <xf numFmtId="0" fontId="12" fillId="36" borderId="46" xfId="0" applyNumberFormat="1" applyFont="1" applyFill="1" applyBorder="1" applyAlignment="1" applyProtection="1">
      <alignment horizontal="center" vertical="top"/>
      <protection/>
    </xf>
    <xf numFmtId="0" fontId="12" fillId="36" borderId="47" xfId="0" applyNumberFormat="1" applyFont="1" applyFill="1" applyBorder="1" applyAlignment="1" applyProtection="1">
      <alignment vertical="top" wrapText="1"/>
      <protection/>
    </xf>
    <xf numFmtId="0" fontId="12" fillId="36" borderId="47" xfId="0" applyNumberFormat="1" applyFont="1" applyFill="1" applyBorder="1" applyAlignment="1" applyProtection="1">
      <alignment vertical="top"/>
      <protection/>
    </xf>
    <xf numFmtId="0" fontId="0" fillId="36" borderId="27" xfId="0" applyNumberFormat="1" applyFont="1" applyFill="1" applyBorder="1" applyAlignment="1" applyProtection="1">
      <alignment vertical="top"/>
      <protection/>
    </xf>
    <xf numFmtId="0" fontId="7" fillId="36" borderId="11" xfId="0" applyNumberFormat="1" applyFont="1" applyFill="1" applyBorder="1" applyAlignment="1" applyProtection="1">
      <alignment vertical="top"/>
      <protection/>
    </xf>
    <xf numFmtId="4" fontId="7" fillId="36" borderId="11" xfId="0" applyNumberFormat="1" applyFont="1" applyFill="1" applyBorder="1" applyAlignment="1" applyProtection="1">
      <alignment wrapText="1"/>
      <protection/>
    </xf>
    <xf numFmtId="0" fontId="12" fillId="41" borderId="14" xfId="0" applyNumberFormat="1" applyFont="1" applyFill="1" applyBorder="1" applyAlignment="1" applyProtection="1">
      <alignment horizontal="centerContinuous" vertical="top"/>
      <protection/>
    </xf>
    <xf numFmtId="0" fontId="12" fillId="41" borderId="28" xfId="0" applyNumberFormat="1" applyFont="1" applyFill="1" applyBorder="1" applyAlignment="1" applyProtection="1">
      <alignment horizontal="centerContinuous" vertical="top"/>
      <protection/>
    </xf>
    <xf numFmtId="0" fontId="12" fillId="41" borderId="21" xfId="0" applyNumberFormat="1" applyFont="1" applyFill="1" applyBorder="1" applyAlignment="1" applyProtection="1">
      <alignment horizontal="centerContinuous" vertical="top"/>
      <protection/>
    </xf>
    <xf numFmtId="0" fontId="12" fillId="41" borderId="11" xfId="0" applyNumberFormat="1" applyFont="1" applyFill="1" applyBorder="1" applyAlignment="1" applyProtection="1">
      <alignment horizontal="center" vertical="top"/>
      <protection/>
    </xf>
    <xf numFmtId="0" fontId="12" fillId="41" borderId="11" xfId="0" applyNumberFormat="1" applyFont="1" applyFill="1" applyBorder="1" applyAlignment="1" applyProtection="1">
      <alignment vertical="top"/>
      <protection/>
    </xf>
    <xf numFmtId="0" fontId="31" fillId="41" borderId="11" xfId="0" applyNumberFormat="1" applyFont="1" applyFill="1" applyBorder="1" applyAlignment="1" applyProtection="1">
      <alignment vertical="top"/>
      <protection/>
    </xf>
    <xf numFmtId="0" fontId="0" fillId="41" borderId="11" xfId="0" applyNumberFormat="1" applyFont="1" applyFill="1" applyBorder="1" applyAlignment="1" applyProtection="1">
      <alignment vertical="top"/>
      <protection/>
    </xf>
    <xf numFmtId="0" fontId="12" fillId="41" borderId="11" xfId="0" applyNumberFormat="1" applyFont="1" applyFill="1" applyBorder="1" applyAlignment="1" applyProtection="1">
      <alignment vertical="top" wrapText="1"/>
      <protection/>
    </xf>
    <xf numFmtId="0" fontId="13" fillId="0" borderId="0" xfId="65" applyNumberFormat="1" applyFont="1" applyFill="1" applyBorder="1" applyAlignment="1" applyProtection="1">
      <alignment vertical="top"/>
      <protection/>
    </xf>
    <xf numFmtId="0" fontId="0" fillId="0" borderId="0" xfId="65" applyNumberFormat="1" applyFont="1" applyFill="1" applyBorder="1" applyAlignment="1" applyProtection="1">
      <alignment vertical="top"/>
      <protection/>
    </xf>
    <xf numFmtId="0" fontId="20" fillId="0" borderId="0" xfId="65" applyNumberFormat="1" applyFont="1" applyFill="1" applyBorder="1" applyAlignment="1" applyProtection="1">
      <alignment vertical="top"/>
      <protection/>
    </xf>
    <xf numFmtId="0" fontId="2" fillId="0" borderId="48" xfId="65" applyNumberFormat="1" applyFont="1" applyFill="1" applyBorder="1" applyAlignment="1" applyProtection="1">
      <alignment horizontal="center" vertical="top" wrapText="1"/>
      <protection/>
    </xf>
    <xf numFmtId="0" fontId="2" fillId="0" borderId="12" xfId="65" applyNumberFormat="1" applyFont="1" applyFill="1" applyBorder="1" applyAlignment="1" applyProtection="1">
      <alignment vertical="top"/>
      <protection/>
    </xf>
    <xf numFmtId="0" fontId="2" fillId="0" borderId="49" xfId="65" applyNumberFormat="1" applyFont="1" applyFill="1" applyBorder="1" applyAlignment="1" applyProtection="1">
      <alignment vertical="top"/>
      <protection/>
    </xf>
    <xf numFmtId="0" fontId="12" fillId="0" borderId="38" xfId="65" applyNumberFormat="1" applyFont="1" applyFill="1" applyBorder="1" applyAlignment="1" applyProtection="1">
      <alignment horizontal="center" vertical="top"/>
      <protection/>
    </xf>
    <xf numFmtId="0" fontId="12" fillId="0" borderId="11" xfId="65" applyNumberFormat="1" applyFont="1" applyFill="1" applyBorder="1" applyAlignment="1" applyProtection="1">
      <alignment vertical="top"/>
      <protection/>
    </xf>
    <xf numFmtId="0" fontId="2" fillId="0" borderId="11" xfId="65" applyNumberFormat="1" applyFont="1" applyFill="1" applyBorder="1" applyAlignment="1" applyProtection="1">
      <alignment vertical="top"/>
      <protection/>
    </xf>
    <xf numFmtId="14" fontId="0" fillId="0" borderId="26" xfId="65" applyNumberFormat="1" applyFont="1" applyFill="1" applyBorder="1" applyAlignment="1" applyProtection="1">
      <alignment horizontal="right" vertical="top"/>
      <protection/>
    </xf>
    <xf numFmtId="0" fontId="12" fillId="0" borderId="46" xfId="65" applyNumberFormat="1" applyFont="1" applyFill="1" applyBorder="1" applyAlignment="1" applyProtection="1">
      <alignment horizontal="center" vertical="top"/>
      <protection/>
    </xf>
    <xf numFmtId="0" fontId="12" fillId="0" borderId="47" xfId="65" applyNumberFormat="1" applyFont="1" applyFill="1" applyBorder="1" applyAlignment="1" applyProtection="1">
      <alignment vertical="top"/>
      <protection/>
    </xf>
    <xf numFmtId="0" fontId="2" fillId="0" borderId="47" xfId="65" applyNumberFormat="1" applyFont="1" applyFill="1" applyBorder="1" applyAlignment="1" applyProtection="1">
      <alignment vertical="top"/>
      <protection/>
    </xf>
    <xf numFmtId="14" fontId="0" fillId="0" borderId="27" xfId="65" applyNumberFormat="1" applyFont="1" applyFill="1" applyBorder="1" applyAlignment="1" applyProtection="1">
      <alignment horizontal="right"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5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5" applyNumberFormat="1" applyFont="1" applyFill="1" applyBorder="1" applyAlignment="1" applyProtection="1">
      <alignment horizontal="centerContinuous" vertical="top" wrapText="1"/>
      <protection/>
    </xf>
    <xf numFmtId="0" fontId="12" fillId="36" borderId="38" xfId="65" applyNumberFormat="1" applyFont="1" applyFill="1" applyBorder="1" applyAlignment="1" applyProtection="1">
      <alignment horizontal="center" vertical="top"/>
      <protection/>
    </xf>
    <xf numFmtId="0" fontId="12" fillId="36" borderId="11" xfId="65" applyNumberFormat="1" applyFont="1" applyFill="1" applyBorder="1" applyAlignment="1" applyProtection="1">
      <alignment vertical="top"/>
      <protection/>
    </xf>
    <xf numFmtId="0" fontId="26" fillId="36" borderId="11" xfId="65" applyNumberFormat="1" applyFont="1" applyFill="1" applyBorder="1" applyAlignment="1" applyProtection="1">
      <alignment vertical="top"/>
      <protection/>
    </xf>
    <xf numFmtId="181" fontId="0" fillId="36" borderId="26" xfId="65" applyNumberFormat="1" applyFont="1" applyFill="1" applyBorder="1" applyAlignment="1" applyProtection="1">
      <alignment vertical="top"/>
      <protection/>
    </xf>
    <xf numFmtId="0" fontId="12" fillId="36" borderId="11" xfId="65" applyNumberFormat="1" applyFont="1" applyFill="1" applyBorder="1" applyAlignment="1" applyProtection="1">
      <alignment vertical="top" wrapText="1"/>
      <protection/>
    </xf>
    <xf numFmtId="0" fontId="12" fillId="36" borderId="50" xfId="65" applyNumberFormat="1" applyFont="1" applyFill="1" applyBorder="1" applyAlignment="1" applyProtection="1">
      <alignment horizontal="center" vertical="top"/>
      <protection/>
    </xf>
    <xf numFmtId="0" fontId="12" fillId="36" borderId="10" xfId="65" applyNumberFormat="1" applyFont="1" applyFill="1" applyBorder="1" applyAlignment="1" applyProtection="1">
      <alignment vertical="top"/>
      <protection/>
    </xf>
    <xf numFmtId="181" fontId="0" fillId="36" borderId="51" xfId="65" applyNumberFormat="1" applyFont="1" applyFill="1" applyBorder="1" applyAlignment="1" applyProtection="1">
      <alignment vertical="top"/>
      <protection/>
    </xf>
    <xf numFmtId="16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39" xfId="65" applyNumberFormat="1" applyFont="1" applyFill="1" applyBorder="1" applyAlignment="1" applyProtection="1">
      <alignment horizontal="center" vertical="top"/>
      <protection/>
    </xf>
    <xf numFmtId="0" fontId="12" fillId="36" borderId="24" xfId="65" applyNumberFormat="1" applyFont="1" applyFill="1" applyBorder="1" applyAlignment="1" applyProtection="1">
      <alignment vertical="top"/>
      <protection/>
    </xf>
    <xf numFmtId="0" fontId="12" fillId="36" borderId="52" xfId="65" applyNumberFormat="1" applyFont="1" applyFill="1" applyBorder="1" applyAlignment="1" applyProtection="1">
      <alignment horizontal="center" vertical="top"/>
      <protection/>
    </xf>
    <xf numFmtId="0" fontId="12" fillId="36" borderId="53" xfId="65" applyNumberFormat="1" applyFont="1" applyFill="1" applyBorder="1" applyAlignment="1" applyProtection="1">
      <alignment vertical="top"/>
      <protection/>
    </xf>
    <xf numFmtId="0" fontId="12" fillId="36" borderId="47" xfId="65" applyNumberFormat="1" applyFont="1" applyFill="1" applyBorder="1" applyAlignment="1" applyProtection="1">
      <alignment vertical="top"/>
      <protection/>
    </xf>
    <xf numFmtId="181" fontId="0" fillId="36" borderId="27" xfId="65" applyNumberFormat="1" applyFont="1" applyFill="1" applyBorder="1" applyAlignment="1" applyProtection="1">
      <alignment vertical="top"/>
      <protection/>
    </xf>
    <xf numFmtId="0" fontId="12" fillId="0" borderId="18" xfId="65" applyNumberFormat="1" applyFont="1" applyFill="1" applyBorder="1" applyAlignment="1" applyProtection="1">
      <alignment horizontal="left" vertical="top"/>
      <protection/>
    </xf>
    <xf numFmtId="0" fontId="12" fillId="0" borderId="54" xfId="65" applyNumberFormat="1" applyFont="1" applyFill="1" applyBorder="1" applyAlignment="1" applyProtection="1">
      <alignment vertical="top"/>
      <protection/>
    </xf>
    <xf numFmtId="0" fontId="12" fillId="0" borderId="55" xfId="65" applyNumberFormat="1" applyFont="1" applyFill="1" applyBorder="1" applyAlignment="1" applyProtection="1">
      <alignment vertical="top"/>
      <protection/>
    </xf>
    <xf numFmtId="0" fontId="0" fillId="0" borderId="56" xfId="65" applyNumberFormat="1" applyFont="1" applyFill="1" applyBorder="1" applyAlignment="1" applyProtection="1">
      <alignment vertical="top"/>
      <protection/>
    </xf>
    <xf numFmtId="0" fontId="12" fillId="0" borderId="19" xfId="65" applyNumberFormat="1" applyFont="1" applyFill="1" applyBorder="1" applyAlignment="1" applyProtection="1">
      <alignment horizontal="left" vertical="top"/>
      <protection/>
    </xf>
    <xf numFmtId="0" fontId="12" fillId="0" borderId="42" xfId="65" applyNumberFormat="1" applyFont="1" applyFill="1" applyBorder="1" applyAlignment="1" applyProtection="1">
      <alignment vertical="top"/>
      <protection/>
    </xf>
    <xf numFmtId="0" fontId="12" fillId="0" borderId="0" xfId="65" applyNumberFormat="1" applyFont="1" applyFill="1" applyBorder="1" applyAlignment="1" applyProtection="1">
      <alignment vertical="top"/>
      <protection/>
    </xf>
    <xf numFmtId="0" fontId="0" fillId="0" borderId="57" xfId="65" applyNumberFormat="1" applyFont="1" applyFill="1" applyBorder="1" applyAlignment="1" applyProtection="1">
      <alignment vertical="top"/>
      <protection/>
    </xf>
    <xf numFmtId="0" fontId="12" fillId="0" borderId="20" xfId="65" applyNumberFormat="1" applyFont="1" applyFill="1" applyBorder="1" applyAlignment="1" applyProtection="1">
      <alignment horizontal="left" vertical="top"/>
      <protection/>
    </xf>
    <xf numFmtId="0" fontId="12" fillId="0" borderId="58" xfId="65" applyNumberFormat="1" applyFont="1" applyFill="1" applyBorder="1" applyAlignment="1" applyProtection="1">
      <alignment vertical="top"/>
      <protection/>
    </xf>
    <xf numFmtId="0" fontId="12" fillId="0" borderId="59" xfId="65" applyNumberFormat="1" applyFont="1" applyFill="1" applyBorder="1" applyAlignment="1" applyProtection="1">
      <alignment vertical="top"/>
      <protection/>
    </xf>
    <xf numFmtId="181" fontId="0" fillId="0" borderId="60" xfId="65" applyNumberFormat="1" applyFont="1" applyFill="1" applyBorder="1" applyAlignment="1" applyProtection="1">
      <alignment vertical="top"/>
      <protection/>
    </xf>
    <xf numFmtId="0" fontId="30" fillId="39" borderId="13" xfId="65" applyNumberFormat="1" applyFont="1" applyFill="1" applyBorder="1" applyAlignment="1" applyProtection="1">
      <alignment horizontal="centerContinuous" vertical="top"/>
      <protection/>
    </xf>
    <xf numFmtId="0" fontId="30" fillId="39" borderId="35" xfId="65" applyNumberFormat="1" applyFont="1" applyFill="1" applyBorder="1" applyAlignment="1" applyProtection="1">
      <alignment horizontal="centerContinuous" vertical="top"/>
      <protection/>
    </xf>
    <xf numFmtId="0" fontId="30" fillId="39" borderId="36" xfId="65" applyNumberFormat="1" applyFont="1" applyFill="1" applyBorder="1" applyAlignment="1" applyProtection="1">
      <alignment horizontal="centerContinuous" vertical="top"/>
      <protection/>
    </xf>
    <xf numFmtId="0" fontId="30" fillId="39" borderId="37" xfId="65" applyNumberFormat="1" applyFont="1" applyFill="1" applyBorder="1" applyAlignment="1" applyProtection="1">
      <alignment horizontal="centerContinuous" vertical="top"/>
      <protection/>
    </xf>
    <xf numFmtId="0" fontId="20" fillId="35" borderId="0" xfId="65" applyNumberFormat="1" applyFont="1" applyFill="1" applyBorder="1" applyAlignment="1" applyProtection="1">
      <alignment vertical="top"/>
      <protection/>
    </xf>
    <xf numFmtId="0" fontId="0" fillId="35" borderId="0" xfId="65" applyNumberFormat="1" applyFont="1" applyFill="1" applyBorder="1" applyAlignment="1" applyProtection="1">
      <alignment vertical="top"/>
      <protection/>
    </xf>
    <xf numFmtId="0" fontId="12" fillId="39" borderId="14" xfId="65" applyNumberFormat="1" applyFont="1" applyFill="1" applyBorder="1" applyAlignment="1" applyProtection="1">
      <alignment horizontal="center" vertical="top"/>
      <protection/>
    </xf>
    <xf numFmtId="0" fontId="12" fillId="39" borderId="38" xfId="65" applyNumberFormat="1" applyFont="1" applyFill="1" applyBorder="1" applyAlignment="1" applyProtection="1">
      <alignment vertical="top"/>
      <protection/>
    </xf>
    <xf numFmtId="0" fontId="12" fillId="39" borderId="11" xfId="65" applyNumberFormat="1" applyFont="1" applyFill="1" applyBorder="1" applyAlignment="1" applyProtection="1">
      <alignment vertical="top"/>
      <protection/>
    </xf>
    <xf numFmtId="0" fontId="0" fillId="39" borderId="26" xfId="65" applyNumberFormat="1" applyFont="1" applyFill="1" applyBorder="1" applyAlignment="1" applyProtection="1">
      <alignment vertical="top"/>
      <protection/>
    </xf>
    <xf numFmtId="0" fontId="12" fillId="39" borderId="46" xfId="65" applyNumberFormat="1" applyFont="1" applyFill="1" applyBorder="1" applyAlignment="1" applyProtection="1">
      <alignment vertical="top"/>
      <protection/>
    </xf>
    <xf numFmtId="0" fontId="12" fillId="39" borderId="47" xfId="65" applyNumberFormat="1" applyFont="1" applyFill="1" applyBorder="1" applyAlignment="1" applyProtection="1">
      <alignment vertical="top"/>
      <protection/>
    </xf>
    <xf numFmtId="181" fontId="0" fillId="39" borderId="27" xfId="65" applyNumberFormat="1" applyFont="1" applyFill="1" applyBorder="1" applyAlignment="1" applyProtection="1">
      <alignment vertical="top"/>
      <protection/>
    </xf>
    <xf numFmtId="0" fontId="12" fillId="20" borderId="38" xfId="65" applyNumberFormat="1" applyFont="1" applyFill="1" applyBorder="1" applyAlignment="1" applyProtection="1">
      <alignment horizontal="center" vertical="top"/>
      <protection/>
    </xf>
    <xf numFmtId="0" fontId="12" fillId="20" borderId="11" xfId="65" applyNumberFormat="1" applyFont="1" applyFill="1" applyBorder="1" applyAlignment="1" applyProtection="1">
      <alignment vertical="top" wrapText="1"/>
      <protection/>
    </xf>
    <xf numFmtId="0" fontId="12" fillId="20" borderId="11" xfId="65" applyNumberFormat="1" applyFont="1" applyFill="1" applyBorder="1" applyAlignment="1" applyProtection="1">
      <alignment vertical="top"/>
      <protection/>
    </xf>
    <xf numFmtId="181" fontId="0" fillId="20" borderId="26" xfId="65" applyNumberFormat="1" applyFont="1" applyFill="1" applyBorder="1" applyAlignment="1" applyProtection="1">
      <alignment vertical="top"/>
      <protection/>
    </xf>
    <xf numFmtId="0" fontId="12" fillId="20" borderId="46" xfId="65" applyNumberFormat="1" applyFont="1" applyFill="1" applyBorder="1" applyAlignment="1" applyProtection="1">
      <alignment horizontal="center" vertical="top"/>
      <protection/>
    </xf>
    <xf numFmtId="0" fontId="12" fillId="20" borderId="47" xfId="65" applyNumberFormat="1" applyFont="1" applyFill="1" applyBorder="1" applyAlignment="1" applyProtection="1">
      <alignment vertical="top"/>
      <protection/>
    </xf>
    <xf numFmtId="181" fontId="0" fillId="20" borderId="27" xfId="65" applyNumberFormat="1" applyFont="1" applyFill="1" applyBorder="1" applyAlignment="1" applyProtection="1">
      <alignment vertical="top"/>
      <protection/>
    </xf>
    <xf numFmtId="0" fontId="30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5" xfId="65" applyNumberFormat="1" applyFont="1" applyFill="1" applyBorder="1" applyAlignment="1" applyProtection="1">
      <alignment horizontal="centerContinuous" vertical="top"/>
      <protection/>
    </xf>
    <xf numFmtId="0" fontId="12" fillId="35" borderId="36" xfId="65" applyNumberFormat="1" applyFont="1" applyFill="1" applyBorder="1" applyAlignment="1" applyProtection="1">
      <alignment horizontal="centerContinuous" vertical="top"/>
      <protection/>
    </xf>
    <xf numFmtId="0" fontId="12" fillId="35" borderId="37" xfId="65" applyNumberFormat="1" applyFont="1" applyFill="1" applyBorder="1" applyAlignment="1" applyProtection="1">
      <alignment horizontal="centerContinuous" vertical="top"/>
      <protection/>
    </xf>
    <xf numFmtId="0" fontId="12" fillId="36" borderId="44" xfId="65" applyNumberFormat="1" applyFont="1" applyFill="1" applyBorder="1" applyAlignment="1" applyProtection="1">
      <alignment horizontal="center" vertical="top"/>
      <protection/>
    </xf>
    <xf numFmtId="0" fontId="26" fillId="36" borderId="38" xfId="65" applyNumberFormat="1" applyFont="1" applyFill="1" applyBorder="1" applyAlignment="1" applyProtection="1">
      <alignment vertical="top"/>
      <protection/>
    </xf>
    <xf numFmtId="0" fontId="0" fillId="36" borderId="26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/>
      <protection/>
    </xf>
    <xf numFmtId="0" fontId="12" fillId="36" borderId="38" xfId="65" applyNumberFormat="1" applyFont="1" applyFill="1" applyBorder="1" applyAlignment="1" applyProtection="1">
      <alignment vertical="top" wrapText="1"/>
      <protection/>
    </xf>
    <xf numFmtId="0" fontId="12" fillId="36" borderId="46" xfId="65" applyNumberFormat="1" applyFont="1" applyFill="1" applyBorder="1" applyAlignment="1" applyProtection="1">
      <alignment vertical="top" wrapText="1"/>
      <protection/>
    </xf>
    <xf numFmtId="0" fontId="12" fillId="36" borderId="61" xfId="65" applyNumberFormat="1" applyFont="1" applyFill="1" applyBorder="1" applyAlignment="1" applyProtection="1">
      <alignment horizontal="center" vertical="top"/>
      <protection/>
    </xf>
    <xf numFmtId="0" fontId="26" fillId="36" borderId="62" xfId="65" applyNumberFormat="1" applyFont="1" applyFill="1" applyBorder="1" applyAlignment="1" applyProtection="1">
      <alignment vertical="top"/>
      <protection/>
    </xf>
    <xf numFmtId="0" fontId="12" fillId="36" borderId="46" xfId="65" applyNumberFormat="1" applyFont="1" applyFill="1" applyBorder="1" applyAlignment="1" applyProtection="1">
      <alignment horizontal="center" vertical="top"/>
      <protection/>
    </xf>
    <xf numFmtId="0" fontId="12" fillId="36" borderId="47" xfId="65" applyNumberFormat="1" applyFont="1" applyFill="1" applyBorder="1" applyAlignment="1" applyProtection="1">
      <alignment vertical="top" wrapText="1"/>
      <protection/>
    </xf>
    <xf numFmtId="0" fontId="12" fillId="39" borderId="61" xfId="65" applyNumberFormat="1" applyFont="1" applyFill="1" applyBorder="1" applyAlignment="1" applyProtection="1">
      <alignment horizontal="center" vertical="top"/>
      <protection/>
    </xf>
    <xf numFmtId="0" fontId="12" fillId="39" borderId="62" xfId="65" applyNumberFormat="1" applyFont="1" applyFill="1" applyBorder="1" applyAlignment="1" applyProtection="1">
      <alignment vertical="top"/>
      <protection/>
    </xf>
    <xf numFmtId="0" fontId="0" fillId="39" borderId="25" xfId="65" applyNumberFormat="1" applyFont="1" applyFill="1" applyBorder="1" applyAlignment="1" applyProtection="1">
      <alignment vertical="top"/>
      <protection/>
    </xf>
    <xf numFmtId="0" fontId="12" fillId="39" borderId="38" xfId="65" applyNumberFormat="1" applyFont="1" applyFill="1" applyBorder="1" applyAlignment="1" applyProtection="1">
      <alignment horizontal="center" vertical="top"/>
      <protection/>
    </xf>
    <xf numFmtId="0" fontId="12" fillId="39" borderId="46" xfId="65" applyNumberFormat="1" applyFont="1" applyFill="1" applyBorder="1" applyAlignment="1" applyProtection="1">
      <alignment horizontal="center" vertical="top"/>
      <protection/>
    </xf>
    <xf numFmtId="0" fontId="30" fillId="41" borderId="35" xfId="65" applyNumberFormat="1" applyFont="1" applyFill="1" applyBorder="1" applyAlignment="1" applyProtection="1">
      <alignment horizontal="centerContinuous" vertical="top"/>
      <protection/>
    </xf>
    <xf numFmtId="0" fontId="30" fillId="41" borderId="36" xfId="65" applyNumberFormat="1" applyFont="1" applyFill="1" applyBorder="1" applyAlignment="1" applyProtection="1">
      <alignment horizontal="centerContinuous" vertical="top"/>
      <protection/>
    </xf>
    <xf numFmtId="0" fontId="30" fillId="41" borderId="37" xfId="65" applyNumberFormat="1" applyFont="1" applyFill="1" applyBorder="1" applyAlignment="1" applyProtection="1">
      <alignment horizontal="centerContinuous" vertical="top"/>
      <protection/>
    </xf>
    <xf numFmtId="0" fontId="12" fillId="41" borderId="38" xfId="65" applyNumberFormat="1" applyFont="1" applyFill="1" applyBorder="1" applyAlignment="1" applyProtection="1">
      <alignment horizontal="center" vertical="top"/>
      <protection/>
    </xf>
    <xf numFmtId="0" fontId="12" fillId="41" borderId="11" xfId="65" applyNumberFormat="1" applyFont="1" applyFill="1" applyBorder="1" applyAlignment="1" applyProtection="1">
      <alignment vertical="top"/>
      <protection/>
    </xf>
    <xf numFmtId="0" fontId="31" fillId="41" borderId="11" xfId="65" applyNumberFormat="1" applyFont="1" applyFill="1" applyBorder="1" applyAlignment="1" applyProtection="1">
      <alignment vertical="top"/>
      <protection/>
    </xf>
    <xf numFmtId="0" fontId="0" fillId="41" borderId="26" xfId="65" applyNumberFormat="1" applyFont="1" applyFill="1" applyBorder="1" applyAlignment="1" applyProtection="1">
      <alignment vertical="top"/>
      <protection/>
    </xf>
    <xf numFmtId="0" fontId="12" fillId="41" borderId="46" xfId="65" applyNumberFormat="1" applyFont="1" applyFill="1" applyBorder="1" applyAlignment="1" applyProtection="1">
      <alignment horizontal="center" vertical="top"/>
      <protection/>
    </xf>
    <xf numFmtId="0" fontId="12" fillId="41" borderId="47" xfId="65" applyNumberFormat="1" applyFont="1" applyFill="1" applyBorder="1" applyAlignment="1" applyProtection="1">
      <alignment vertical="top" wrapText="1"/>
      <protection/>
    </xf>
    <xf numFmtId="0" fontId="31" fillId="41" borderId="47" xfId="65" applyNumberFormat="1" applyFont="1" applyFill="1" applyBorder="1" applyAlignment="1" applyProtection="1">
      <alignment vertical="top"/>
      <protection/>
    </xf>
    <xf numFmtId="181" fontId="0" fillId="41" borderId="27" xfId="65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/>
    </xf>
    <xf numFmtId="0" fontId="12" fillId="0" borderId="48" xfId="0" applyNumberFormat="1" applyFont="1" applyFill="1" applyBorder="1" applyAlignment="1" applyProtection="1">
      <alignment vertical="top"/>
      <protection/>
    </xf>
    <xf numFmtId="0" fontId="0" fillId="0" borderId="49" xfId="0" applyNumberFormat="1" applyFont="1" applyFill="1" applyBorder="1" applyAlignment="1" applyProtection="1">
      <alignment vertical="top"/>
      <protection/>
    </xf>
    <xf numFmtId="0" fontId="12" fillId="0" borderId="38" xfId="0" applyNumberFormat="1" applyFont="1" applyFill="1" applyBorder="1" applyAlignment="1" applyProtection="1">
      <alignment vertical="top"/>
      <protection/>
    </xf>
    <xf numFmtId="0" fontId="42" fillId="0" borderId="16" xfId="0" applyFont="1" applyBorder="1" applyAlignment="1">
      <alignment wrapText="1"/>
    </xf>
    <xf numFmtId="0" fontId="0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 wrapText="1"/>
    </xf>
    <xf numFmtId="14" fontId="20" fillId="0" borderId="26" xfId="0" applyNumberFormat="1" applyFont="1" applyFill="1" applyBorder="1" applyAlignment="1" applyProtection="1">
      <alignment horizontal="center" vertical="top"/>
      <protection/>
    </xf>
    <xf numFmtId="0" fontId="2" fillId="0" borderId="26" xfId="0" applyFont="1" applyFill="1" applyBorder="1" applyAlignment="1">
      <alignment horizontal="center" wrapText="1"/>
    </xf>
    <xf numFmtId="0" fontId="12" fillId="0" borderId="38" xfId="0" applyNumberFormat="1" applyFont="1" applyFill="1" applyBorder="1" applyAlignment="1" applyProtection="1">
      <alignment horizontal="left" vertical="top"/>
      <protection/>
    </xf>
    <xf numFmtId="16" fontId="12" fillId="0" borderId="38" xfId="0" applyNumberFormat="1" applyFont="1" applyFill="1" applyBorder="1" applyAlignment="1" applyProtection="1">
      <alignment vertical="top"/>
      <protection/>
    </xf>
    <xf numFmtId="0" fontId="2" fillId="0" borderId="14" xfId="0" applyNumberFormat="1" applyFont="1" applyFill="1" applyBorder="1" applyAlignment="1" applyProtection="1">
      <alignment vertical="top" wrapText="1"/>
      <protection/>
    </xf>
    <xf numFmtId="0" fontId="0" fillId="0" borderId="26" xfId="0" applyNumberFormat="1" applyFont="1" applyFill="1" applyBorder="1" applyAlignment="1" applyProtection="1">
      <alignment horizontal="center" vertical="top"/>
      <protection/>
    </xf>
    <xf numFmtId="0" fontId="12" fillId="0" borderId="46" xfId="0" applyNumberFormat="1" applyFont="1" applyFill="1" applyBorder="1" applyAlignment="1" applyProtection="1">
      <alignment vertical="top"/>
      <protection/>
    </xf>
    <xf numFmtId="0" fontId="12" fillId="0" borderId="47" xfId="0" applyNumberFormat="1" applyFont="1" applyFill="1" applyBorder="1" applyAlignment="1" applyProtection="1">
      <alignment vertical="top" wrapText="1"/>
      <protection/>
    </xf>
    <xf numFmtId="0" fontId="2" fillId="0" borderId="63" xfId="0" applyNumberFormat="1" applyFont="1" applyFill="1" applyBorder="1" applyAlignment="1" applyProtection="1">
      <alignment vertical="top"/>
      <protection/>
    </xf>
    <xf numFmtId="0" fontId="2" fillId="0" borderId="27" xfId="0" applyFont="1" applyBorder="1" applyAlignment="1">
      <alignment wrapText="1"/>
    </xf>
    <xf numFmtId="0" fontId="0" fillId="0" borderId="51" xfId="0" applyNumberFormat="1" applyFont="1" applyFill="1" applyBorder="1" applyAlignment="1" applyProtection="1">
      <alignment vertical="top"/>
      <protection/>
    </xf>
    <xf numFmtId="0" fontId="12" fillId="0" borderId="46" xfId="0" applyNumberFormat="1" applyFont="1" applyFill="1" applyBorder="1" applyAlignment="1" applyProtection="1">
      <alignment horizontal="left" vertical="top"/>
      <protection/>
    </xf>
    <xf numFmtId="0" fontId="2" fillId="0" borderId="58" xfId="0" applyNumberFormat="1" applyFont="1" applyFill="1" applyBorder="1" applyAlignment="1" applyProtection="1">
      <alignment vertical="top"/>
      <protection/>
    </xf>
    <xf numFmtId="0" fontId="0" fillId="0" borderId="64" xfId="0" applyNumberFormat="1" applyFont="1" applyFill="1" applyBorder="1" applyAlignment="1" applyProtection="1">
      <alignment vertical="top"/>
      <protection/>
    </xf>
    <xf numFmtId="0" fontId="43" fillId="0" borderId="26" xfId="0" applyNumberFormat="1" applyFont="1" applyFill="1" applyBorder="1" applyAlignment="1" applyProtection="1">
      <alignment vertical="top"/>
      <protection/>
    </xf>
    <xf numFmtId="0" fontId="2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2" fillId="0" borderId="26" xfId="0" applyFont="1" applyBorder="1" applyAlignment="1">
      <alignment vertical="center" wrapText="1"/>
    </xf>
    <xf numFmtId="0" fontId="2" fillId="0" borderId="42" xfId="0" applyNumberFormat="1" applyFont="1" applyFill="1" applyBorder="1" applyAlignment="1" applyProtection="1">
      <alignment vertical="top"/>
      <protection/>
    </xf>
    <xf numFmtId="0" fontId="12" fillId="0" borderId="61" xfId="0" applyNumberFormat="1" applyFont="1" applyFill="1" applyBorder="1" applyAlignment="1" applyProtection="1">
      <alignment vertical="top"/>
      <protection/>
    </xf>
    <xf numFmtId="0" fontId="12" fillId="0" borderId="62" xfId="0" applyNumberFormat="1" applyFont="1" applyFill="1" applyBorder="1" applyAlignment="1" applyProtection="1">
      <alignment vertical="top"/>
      <protection/>
    </xf>
    <xf numFmtId="0" fontId="2" fillId="0" borderId="62" xfId="0" applyNumberFormat="1" applyFont="1" applyFill="1" applyBorder="1" applyAlignment="1" applyProtection="1">
      <alignment vertical="top"/>
      <protection/>
    </xf>
    <xf numFmtId="0" fontId="0" fillId="0" borderId="65" xfId="0" applyNumberFormat="1" applyFont="1" applyFill="1" applyBorder="1" applyAlignment="1" applyProtection="1">
      <alignment vertical="top"/>
      <protection/>
    </xf>
    <xf numFmtId="0" fontId="0" fillId="0" borderId="26" xfId="0" applyNumberFormat="1" applyFont="1" applyFill="1" applyBorder="1" applyAlignment="1" applyProtection="1">
      <alignment vertical="top" wrapText="1"/>
      <protection/>
    </xf>
    <xf numFmtId="14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38" xfId="0" applyBorder="1" applyAlignment="1">
      <alignment horizontal="left"/>
    </xf>
    <xf numFmtId="0" fontId="2" fillId="0" borderId="47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top" wrapText="1"/>
      <protection/>
    </xf>
    <xf numFmtId="0" fontId="13" fillId="0" borderId="26" xfId="0" applyFont="1" applyBorder="1" applyAlignment="1">
      <alignment horizontal="center" wrapText="1"/>
    </xf>
    <xf numFmtId="0" fontId="13" fillId="0" borderId="26" xfId="0" applyNumberFormat="1" applyFont="1" applyFill="1" applyBorder="1" applyAlignment="1" applyProtection="1">
      <alignment horizontal="center" vertical="top"/>
      <protection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180" fontId="24" fillId="0" borderId="1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/>
    </xf>
    <xf numFmtId="2" fontId="44" fillId="0" borderId="11" xfId="0" applyNumberFormat="1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180" fontId="2" fillId="0" borderId="0" xfId="0" applyNumberFormat="1" applyFont="1" applyAlignment="1">
      <alignment horizontal="center" vertical="center"/>
    </xf>
    <xf numFmtId="0" fontId="20" fillId="0" borderId="26" xfId="0" applyNumberFormat="1" applyFont="1" applyFill="1" applyBorder="1" applyAlignment="1" applyProtection="1">
      <alignment horizontal="center" vertical="top"/>
      <protection/>
    </xf>
    <xf numFmtId="0" fontId="13" fillId="0" borderId="0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20" fillId="0" borderId="0" xfId="66" applyNumberFormat="1" applyFont="1" applyFill="1" applyBorder="1" applyAlignment="1" applyProtection="1">
      <alignment horizontal="right" vertical="top"/>
      <protection/>
    </xf>
    <xf numFmtId="0" fontId="2" fillId="0" borderId="48" xfId="66" applyNumberFormat="1" applyFont="1" applyFill="1" applyBorder="1" applyAlignment="1" applyProtection="1">
      <alignment horizontal="center" vertical="top" wrapText="1"/>
      <protection/>
    </xf>
    <xf numFmtId="0" fontId="2" fillId="0" borderId="12" xfId="66" applyNumberFormat="1" applyFont="1" applyFill="1" applyBorder="1" applyAlignment="1" applyProtection="1">
      <alignment vertical="top"/>
      <protection/>
    </xf>
    <xf numFmtId="0" fontId="2" fillId="0" borderId="49" xfId="66" applyNumberFormat="1" applyFont="1" applyFill="1" applyBorder="1" applyAlignment="1" applyProtection="1">
      <alignment vertical="top"/>
      <protection/>
    </xf>
    <xf numFmtId="0" fontId="12" fillId="0" borderId="38" xfId="66" applyNumberFormat="1" applyFont="1" applyFill="1" applyBorder="1" applyAlignment="1" applyProtection="1">
      <alignment horizontal="center" vertical="top"/>
      <protection/>
    </xf>
    <xf numFmtId="0" fontId="12" fillId="0" borderId="11" xfId="66" applyNumberFormat="1" applyFont="1" applyFill="1" applyBorder="1" applyAlignment="1" applyProtection="1">
      <alignment vertical="top"/>
      <protection/>
    </xf>
    <xf numFmtId="0" fontId="2" fillId="0" borderId="11" xfId="66" applyNumberFormat="1" applyFont="1" applyFill="1" applyBorder="1" applyAlignment="1" applyProtection="1">
      <alignment vertical="top"/>
      <protection/>
    </xf>
    <xf numFmtId="14" fontId="0" fillId="0" borderId="26" xfId="66" applyNumberFormat="1" applyFont="1" applyFill="1" applyBorder="1" applyAlignment="1" applyProtection="1">
      <alignment horizontal="right" vertical="top"/>
      <protection/>
    </xf>
    <xf numFmtId="0" fontId="12" fillId="0" borderId="46" xfId="66" applyNumberFormat="1" applyFont="1" applyFill="1" applyBorder="1" applyAlignment="1" applyProtection="1">
      <alignment horizontal="center" vertical="top"/>
      <protection/>
    </xf>
    <xf numFmtId="0" fontId="12" fillId="0" borderId="47" xfId="66" applyNumberFormat="1" applyFont="1" applyFill="1" applyBorder="1" applyAlignment="1" applyProtection="1">
      <alignment vertical="top"/>
      <protection/>
    </xf>
    <xf numFmtId="0" fontId="2" fillId="0" borderId="47" xfId="66" applyNumberFormat="1" applyFont="1" applyFill="1" applyBorder="1" applyAlignment="1" applyProtection="1">
      <alignment vertical="top"/>
      <protection/>
    </xf>
    <xf numFmtId="14" fontId="0" fillId="0" borderId="27" xfId="66" applyNumberFormat="1" applyFont="1" applyFill="1" applyBorder="1" applyAlignment="1" applyProtection="1">
      <alignment horizontal="right"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6" xfId="66" applyNumberFormat="1" applyFont="1" applyFill="1" applyBorder="1" applyAlignment="1" applyProtection="1">
      <alignment horizontal="centerContinuous" vertical="top" wrapText="1"/>
      <protection/>
    </xf>
    <xf numFmtId="0" fontId="30" fillId="35" borderId="37" xfId="66" applyNumberFormat="1" applyFont="1" applyFill="1" applyBorder="1" applyAlignment="1" applyProtection="1">
      <alignment horizontal="centerContinuous" vertical="top" wrapText="1"/>
      <protection/>
    </xf>
    <xf numFmtId="0" fontId="0" fillId="0" borderId="0" xfId="66" applyNumberFormat="1" applyFont="1" applyFill="1" applyBorder="1" applyAlignment="1" applyProtection="1">
      <alignment horizontal="right" vertical="top"/>
      <protection/>
    </xf>
    <xf numFmtId="0" fontId="12" fillId="36" borderId="38" xfId="66" applyNumberFormat="1" applyFont="1" applyFill="1" applyBorder="1" applyAlignment="1" applyProtection="1">
      <alignment horizontal="center" vertical="top"/>
      <protection/>
    </xf>
    <xf numFmtId="0" fontId="12" fillId="36" borderId="11" xfId="66" applyNumberFormat="1" applyFont="1" applyFill="1" applyBorder="1" applyAlignment="1" applyProtection="1">
      <alignment vertical="top"/>
      <protection/>
    </xf>
    <xf numFmtId="0" fontId="26" fillId="36" borderId="11" xfId="66" applyNumberFormat="1" applyFont="1" applyFill="1" applyBorder="1" applyAlignment="1" applyProtection="1">
      <alignment vertical="top"/>
      <protection/>
    </xf>
    <xf numFmtId="181" fontId="0" fillId="36" borderId="26" xfId="66" applyNumberFormat="1" applyFont="1" applyFill="1" applyBorder="1" applyAlignment="1" applyProtection="1">
      <alignment vertical="top"/>
      <protection/>
    </xf>
    <xf numFmtId="0" fontId="12" fillId="36" borderId="11" xfId="66" applyNumberFormat="1" applyFont="1" applyFill="1" applyBorder="1" applyAlignment="1" applyProtection="1">
      <alignment vertical="top" wrapText="1"/>
      <protection/>
    </xf>
    <xf numFmtId="0" fontId="12" fillId="36" borderId="50" xfId="66" applyNumberFormat="1" applyFont="1" applyFill="1" applyBorder="1" applyAlignment="1" applyProtection="1">
      <alignment horizontal="center" vertical="top"/>
      <protection/>
    </xf>
    <xf numFmtId="0" fontId="12" fillId="36" borderId="10" xfId="66" applyNumberFormat="1" applyFont="1" applyFill="1" applyBorder="1" applyAlignment="1" applyProtection="1">
      <alignment vertical="top"/>
      <protection/>
    </xf>
    <xf numFmtId="181" fontId="0" fillId="36" borderId="51" xfId="66" applyNumberFormat="1" applyFont="1" applyFill="1" applyBorder="1" applyAlignment="1" applyProtection="1">
      <alignment vertical="top"/>
      <protection/>
    </xf>
    <xf numFmtId="16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39" xfId="66" applyNumberFormat="1" applyFont="1" applyFill="1" applyBorder="1" applyAlignment="1" applyProtection="1">
      <alignment horizontal="center" vertical="top"/>
      <protection/>
    </xf>
    <xf numFmtId="0" fontId="12" fillId="36" borderId="24" xfId="66" applyNumberFormat="1" applyFont="1" applyFill="1" applyBorder="1" applyAlignment="1" applyProtection="1">
      <alignment vertical="top"/>
      <protection/>
    </xf>
    <xf numFmtId="0" fontId="12" fillId="36" borderId="52" xfId="66" applyNumberFormat="1" applyFont="1" applyFill="1" applyBorder="1" applyAlignment="1" applyProtection="1">
      <alignment horizontal="center" vertical="top"/>
      <protection/>
    </xf>
    <xf numFmtId="0" fontId="12" fillId="36" borderId="53" xfId="66" applyNumberFormat="1" applyFont="1" applyFill="1" applyBorder="1" applyAlignment="1" applyProtection="1">
      <alignment vertical="top"/>
      <protection/>
    </xf>
    <xf numFmtId="0" fontId="12" fillId="36" borderId="47" xfId="66" applyNumberFormat="1" applyFont="1" applyFill="1" applyBorder="1" applyAlignment="1" applyProtection="1">
      <alignment vertical="top"/>
      <protection/>
    </xf>
    <xf numFmtId="181" fontId="0" fillId="36" borderId="27" xfId="66" applyNumberFormat="1" applyFont="1" applyFill="1" applyBorder="1" applyAlignment="1" applyProtection="1">
      <alignment vertical="top"/>
      <protection/>
    </xf>
    <xf numFmtId="0" fontId="12" fillId="0" borderId="18" xfId="66" applyNumberFormat="1" applyFont="1" applyFill="1" applyBorder="1" applyAlignment="1" applyProtection="1">
      <alignment horizontal="left" vertical="top"/>
      <protection/>
    </xf>
    <xf numFmtId="0" fontId="12" fillId="0" borderId="54" xfId="66" applyNumberFormat="1" applyFont="1" applyFill="1" applyBorder="1" applyAlignment="1" applyProtection="1">
      <alignment vertical="top"/>
      <protection/>
    </xf>
    <xf numFmtId="0" fontId="12" fillId="0" borderId="55" xfId="66" applyNumberFormat="1" applyFont="1" applyFill="1" applyBorder="1" applyAlignment="1" applyProtection="1">
      <alignment vertical="top"/>
      <protection/>
    </xf>
    <xf numFmtId="0" fontId="0" fillId="0" borderId="56" xfId="66" applyNumberFormat="1" applyFont="1" applyFill="1" applyBorder="1" applyAlignment="1" applyProtection="1">
      <alignment vertical="top"/>
      <protection/>
    </xf>
    <xf numFmtId="0" fontId="12" fillId="0" borderId="19" xfId="66" applyNumberFormat="1" applyFont="1" applyFill="1" applyBorder="1" applyAlignment="1" applyProtection="1">
      <alignment horizontal="left" vertical="top"/>
      <protection/>
    </xf>
    <xf numFmtId="0" fontId="12" fillId="0" borderId="42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20" xfId="66" applyNumberFormat="1" applyFont="1" applyFill="1" applyBorder="1" applyAlignment="1" applyProtection="1">
      <alignment horizontal="left" vertical="top"/>
      <protection/>
    </xf>
    <xf numFmtId="0" fontId="12" fillId="0" borderId="58" xfId="66" applyNumberFormat="1" applyFont="1" applyFill="1" applyBorder="1" applyAlignment="1" applyProtection="1">
      <alignment vertical="top"/>
      <protection/>
    </xf>
    <xf numFmtId="0" fontId="12" fillId="0" borderId="59" xfId="66" applyNumberFormat="1" applyFont="1" applyFill="1" applyBorder="1" applyAlignment="1" applyProtection="1">
      <alignment vertical="top"/>
      <protection/>
    </xf>
    <xf numFmtId="181" fontId="0" fillId="0" borderId="60" xfId="66" applyNumberFormat="1" applyFont="1" applyFill="1" applyBorder="1" applyAlignment="1" applyProtection="1">
      <alignment vertical="top"/>
      <protection/>
    </xf>
    <xf numFmtId="0" fontId="30" fillId="39" borderId="13" xfId="66" applyNumberFormat="1" applyFont="1" applyFill="1" applyBorder="1" applyAlignment="1" applyProtection="1">
      <alignment horizontal="centerContinuous" vertical="top"/>
      <protection/>
    </xf>
    <xf numFmtId="0" fontId="30" fillId="39" borderId="35" xfId="66" applyNumberFormat="1" applyFont="1" applyFill="1" applyBorder="1" applyAlignment="1" applyProtection="1">
      <alignment horizontal="centerContinuous" vertical="top"/>
      <protection/>
    </xf>
    <xf numFmtId="0" fontId="30" fillId="39" borderId="36" xfId="66" applyNumberFormat="1" applyFont="1" applyFill="1" applyBorder="1" applyAlignment="1" applyProtection="1">
      <alignment horizontal="centerContinuous" vertical="top"/>
      <protection/>
    </xf>
    <xf numFmtId="0" fontId="30" fillId="39" borderId="37" xfId="66" applyNumberFormat="1" applyFont="1" applyFill="1" applyBorder="1" applyAlignment="1" applyProtection="1">
      <alignment horizontal="centerContinuous" vertical="top"/>
      <protection/>
    </xf>
    <xf numFmtId="0" fontId="20" fillId="35" borderId="0" xfId="66" applyNumberFormat="1" applyFont="1" applyFill="1" applyBorder="1" applyAlignment="1" applyProtection="1">
      <alignment horizontal="right" vertical="top"/>
      <protection/>
    </xf>
    <xf numFmtId="0" fontId="0" fillId="35" borderId="0" xfId="66" applyNumberFormat="1" applyFont="1" applyFill="1" applyBorder="1" applyAlignment="1" applyProtection="1">
      <alignment vertical="top"/>
      <protection/>
    </xf>
    <xf numFmtId="0" fontId="12" fillId="39" borderId="14" xfId="66" applyNumberFormat="1" applyFont="1" applyFill="1" applyBorder="1" applyAlignment="1" applyProtection="1">
      <alignment horizontal="center" vertical="top"/>
      <protection/>
    </xf>
    <xf numFmtId="0" fontId="12" fillId="39" borderId="38" xfId="66" applyNumberFormat="1" applyFont="1" applyFill="1" applyBorder="1" applyAlignment="1" applyProtection="1">
      <alignment vertical="top"/>
      <protection/>
    </xf>
    <xf numFmtId="0" fontId="12" fillId="39" borderId="11" xfId="66" applyNumberFormat="1" applyFont="1" applyFill="1" applyBorder="1" applyAlignment="1" applyProtection="1">
      <alignment vertical="top"/>
      <protection/>
    </xf>
    <xf numFmtId="0" fontId="0" fillId="39" borderId="26" xfId="66" applyNumberFormat="1" applyFont="1" applyFill="1" applyBorder="1" applyAlignment="1" applyProtection="1">
      <alignment vertical="top"/>
      <protection/>
    </xf>
    <xf numFmtId="0" fontId="12" fillId="39" borderId="46" xfId="66" applyNumberFormat="1" applyFont="1" applyFill="1" applyBorder="1" applyAlignment="1" applyProtection="1">
      <alignment vertical="top"/>
      <protection/>
    </xf>
    <xf numFmtId="0" fontId="12" fillId="39" borderId="47" xfId="66" applyNumberFormat="1" applyFont="1" applyFill="1" applyBorder="1" applyAlignment="1" applyProtection="1">
      <alignment vertical="top"/>
      <protection/>
    </xf>
    <xf numFmtId="181" fontId="0" fillId="39" borderId="27" xfId="66" applyNumberFormat="1" applyFont="1" applyFill="1" applyBorder="1" applyAlignment="1" applyProtection="1">
      <alignment vertical="top"/>
      <protection/>
    </xf>
    <xf numFmtId="0" fontId="12" fillId="20" borderId="38" xfId="66" applyNumberFormat="1" applyFont="1" applyFill="1" applyBorder="1" applyAlignment="1" applyProtection="1">
      <alignment horizontal="center" vertical="top"/>
      <protection/>
    </xf>
    <xf numFmtId="0" fontId="12" fillId="20" borderId="11" xfId="66" applyNumberFormat="1" applyFont="1" applyFill="1" applyBorder="1" applyAlignment="1" applyProtection="1">
      <alignment vertical="top" wrapText="1"/>
      <protection/>
    </xf>
    <xf numFmtId="0" fontId="12" fillId="20" borderId="11" xfId="66" applyNumberFormat="1" applyFont="1" applyFill="1" applyBorder="1" applyAlignment="1" applyProtection="1">
      <alignment vertical="top"/>
      <protection/>
    </xf>
    <xf numFmtId="181" fontId="0" fillId="20" borderId="26" xfId="66" applyNumberFormat="1" applyFont="1" applyFill="1" applyBorder="1" applyAlignment="1" applyProtection="1">
      <alignment vertical="top"/>
      <protection/>
    </xf>
    <xf numFmtId="0" fontId="12" fillId="20" borderId="46" xfId="66" applyNumberFormat="1" applyFont="1" applyFill="1" applyBorder="1" applyAlignment="1" applyProtection="1">
      <alignment horizontal="center" vertical="top"/>
      <protection/>
    </xf>
    <xf numFmtId="0" fontId="12" fillId="20" borderId="47" xfId="66" applyNumberFormat="1" applyFont="1" applyFill="1" applyBorder="1" applyAlignment="1" applyProtection="1">
      <alignment vertical="top"/>
      <protection/>
    </xf>
    <xf numFmtId="181" fontId="0" fillId="20" borderId="27" xfId="66" applyNumberFormat="1" applyFont="1" applyFill="1" applyBorder="1" applyAlignment="1" applyProtection="1">
      <alignment vertical="top"/>
      <protection/>
    </xf>
    <xf numFmtId="0" fontId="30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5" xfId="66" applyNumberFormat="1" applyFont="1" applyFill="1" applyBorder="1" applyAlignment="1" applyProtection="1">
      <alignment horizontal="centerContinuous" vertical="top"/>
      <protection/>
    </xf>
    <xf numFmtId="0" fontId="12" fillId="35" borderId="36" xfId="66" applyNumberFormat="1" applyFont="1" applyFill="1" applyBorder="1" applyAlignment="1" applyProtection="1">
      <alignment horizontal="centerContinuous" vertical="top"/>
      <protection/>
    </xf>
    <xf numFmtId="0" fontId="12" fillId="35" borderId="37" xfId="66" applyNumberFormat="1" applyFont="1" applyFill="1" applyBorder="1" applyAlignment="1" applyProtection="1">
      <alignment horizontal="centerContinuous" vertical="top"/>
      <protection/>
    </xf>
    <xf numFmtId="0" fontId="12" fillId="36" borderId="44" xfId="66" applyNumberFormat="1" applyFont="1" applyFill="1" applyBorder="1" applyAlignment="1" applyProtection="1">
      <alignment horizontal="center" vertical="top"/>
      <protection/>
    </xf>
    <xf numFmtId="0" fontId="26" fillId="36" borderId="38" xfId="66" applyNumberFormat="1" applyFont="1" applyFill="1" applyBorder="1" applyAlignment="1" applyProtection="1">
      <alignment vertical="top"/>
      <protection/>
    </xf>
    <xf numFmtId="0" fontId="0" fillId="36" borderId="26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/>
      <protection/>
    </xf>
    <xf numFmtId="0" fontId="12" fillId="36" borderId="38" xfId="66" applyNumberFormat="1" applyFont="1" applyFill="1" applyBorder="1" applyAlignment="1" applyProtection="1">
      <alignment vertical="top" wrapText="1"/>
      <protection/>
    </xf>
    <xf numFmtId="0" fontId="12" fillId="36" borderId="46" xfId="66" applyNumberFormat="1" applyFont="1" applyFill="1" applyBorder="1" applyAlignment="1" applyProtection="1">
      <alignment vertical="top" wrapText="1"/>
      <protection/>
    </xf>
    <xf numFmtId="0" fontId="12" fillId="36" borderId="61" xfId="66" applyNumberFormat="1" applyFont="1" applyFill="1" applyBorder="1" applyAlignment="1" applyProtection="1">
      <alignment horizontal="center" vertical="top"/>
      <protection/>
    </xf>
    <xf numFmtId="0" fontId="26" fillId="36" borderId="62" xfId="66" applyNumberFormat="1" applyFont="1" applyFill="1" applyBorder="1" applyAlignment="1" applyProtection="1">
      <alignment vertical="top"/>
      <protection/>
    </xf>
    <xf numFmtId="0" fontId="12" fillId="36" borderId="46" xfId="66" applyNumberFormat="1" applyFont="1" applyFill="1" applyBorder="1" applyAlignment="1" applyProtection="1">
      <alignment horizontal="center" vertical="top"/>
      <protection/>
    </xf>
    <xf numFmtId="0" fontId="12" fillId="36" borderId="47" xfId="66" applyNumberFormat="1" applyFont="1" applyFill="1" applyBorder="1" applyAlignment="1" applyProtection="1">
      <alignment vertical="top" wrapText="1"/>
      <protection/>
    </xf>
    <xf numFmtId="0" fontId="12" fillId="39" borderId="61" xfId="66" applyNumberFormat="1" applyFont="1" applyFill="1" applyBorder="1" applyAlignment="1" applyProtection="1">
      <alignment horizontal="center" vertical="top"/>
      <protection/>
    </xf>
    <xf numFmtId="0" fontId="12" fillId="39" borderId="62" xfId="66" applyNumberFormat="1" applyFont="1" applyFill="1" applyBorder="1" applyAlignment="1" applyProtection="1">
      <alignment vertical="top"/>
      <protection/>
    </xf>
    <xf numFmtId="0" fontId="0" fillId="39" borderId="25" xfId="66" applyNumberFormat="1" applyFont="1" applyFill="1" applyBorder="1" applyAlignment="1" applyProtection="1">
      <alignment vertical="top"/>
      <protection/>
    </xf>
    <xf numFmtId="0" fontId="12" fillId="39" borderId="38" xfId="66" applyNumberFormat="1" applyFont="1" applyFill="1" applyBorder="1" applyAlignment="1" applyProtection="1">
      <alignment horizontal="center" vertical="top"/>
      <protection/>
    </xf>
    <xf numFmtId="0" fontId="12" fillId="39" borderId="46" xfId="66" applyNumberFormat="1" applyFont="1" applyFill="1" applyBorder="1" applyAlignment="1" applyProtection="1">
      <alignment horizontal="center" vertical="top"/>
      <protection/>
    </xf>
    <xf numFmtId="0" fontId="30" fillId="41" borderId="35" xfId="66" applyNumberFormat="1" applyFont="1" applyFill="1" applyBorder="1" applyAlignment="1" applyProtection="1">
      <alignment horizontal="centerContinuous" vertical="top"/>
      <protection/>
    </xf>
    <xf numFmtId="0" fontId="30" fillId="41" borderId="36" xfId="66" applyNumberFormat="1" applyFont="1" applyFill="1" applyBorder="1" applyAlignment="1" applyProtection="1">
      <alignment horizontal="centerContinuous" vertical="top"/>
      <protection/>
    </xf>
    <xf numFmtId="0" fontId="30" fillId="41" borderId="37" xfId="66" applyNumberFormat="1" applyFont="1" applyFill="1" applyBorder="1" applyAlignment="1" applyProtection="1">
      <alignment horizontal="centerContinuous" vertical="top"/>
      <protection/>
    </xf>
    <xf numFmtId="0" fontId="12" fillId="41" borderId="38" xfId="66" applyNumberFormat="1" applyFont="1" applyFill="1" applyBorder="1" applyAlignment="1" applyProtection="1">
      <alignment horizontal="center" vertical="top"/>
      <protection/>
    </xf>
    <xf numFmtId="0" fontId="12" fillId="41" borderId="11" xfId="66" applyNumberFormat="1" applyFont="1" applyFill="1" applyBorder="1" applyAlignment="1" applyProtection="1">
      <alignment vertical="top"/>
      <protection/>
    </xf>
    <xf numFmtId="0" fontId="31" fillId="41" borderId="11" xfId="66" applyNumberFormat="1" applyFont="1" applyFill="1" applyBorder="1" applyAlignment="1" applyProtection="1">
      <alignment vertical="top"/>
      <protection/>
    </xf>
    <xf numFmtId="0" fontId="0" fillId="41" borderId="26" xfId="66" applyNumberFormat="1" applyFont="1" applyFill="1" applyBorder="1" applyAlignment="1" applyProtection="1">
      <alignment vertical="top"/>
      <protection/>
    </xf>
    <xf numFmtId="0" fontId="12" fillId="41" borderId="46" xfId="66" applyNumberFormat="1" applyFont="1" applyFill="1" applyBorder="1" applyAlignment="1" applyProtection="1">
      <alignment horizontal="center" vertical="top"/>
      <protection/>
    </xf>
    <xf numFmtId="0" fontId="12" fillId="41" borderId="47" xfId="66" applyNumberFormat="1" applyFont="1" applyFill="1" applyBorder="1" applyAlignment="1" applyProtection="1">
      <alignment vertical="top" wrapText="1"/>
      <protection/>
    </xf>
    <xf numFmtId="0" fontId="31" fillId="41" borderId="47" xfId="66" applyNumberFormat="1" applyFont="1" applyFill="1" applyBorder="1" applyAlignment="1" applyProtection="1">
      <alignment vertical="top"/>
      <protection/>
    </xf>
    <xf numFmtId="181" fontId="0" fillId="41" borderId="27" xfId="66" applyNumberFormat="1" applyFont="1" applyFill="1" applyBorder="1" applyAlignment="1" applyProtection="1">
      <alignment vertical="top"/>
      <protection/>
    </xf>
    <xf numFmtId="0" fontId="44" fillId="0" borderId="11" xfId="0" applyFont="1" applyBorder="1" applyAlignment="1">
      <alignment vertical="center" wrapText="1"/>
    </xf>
    <xf numFmtId="17" fontId="1" fillId="0" borderId="11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180" fontId="1" fillId="0" borderId="33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4" fontId="2" fillId="0" borderId="10" xfId="0" applyNumberFormat="1" applyFont="1" applyBorder="1" applyAlignment="1">
      <alignment horizontal="center" vertical="center"/>
    </xf>
    <xf numFmtId="14" fontId="2" fillId="0" borderId="33" xfId="0" applyNumberFormat="1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6" fontId="1" fillId="0" borderId="11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33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33" xfId="0" applyNumberFormat="1" applyFont="1" applyBorder="1" applyAlignment="1">
      <alignment horizontal="center" vertical="center" wrapText="1"/>
    </xf>
    <xf numFmtId="2" fontId="44" fillId="0" borderId="12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3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9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Border="1" applyAlignment="1">
      <alignment vertical="top" wrapText="1"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16" fillId="0" borderId="14" xfId="0" applyFont="1" applyFill="1" applyBorder="1" applyAlignment="1">
      <alignment wrapText="1"/>
    </xf>
    <xf numFmtId="0" fontId="16" fillId="0" borderId="21" xfId="0" applyFont="1" applyFill="1" applyBorder="1" applyAlignment="1">
      <alignment wrapText="1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2" fontId="0" fillId="0" borderId="11" xfId="0" applyNumberFormat="1" applyFont="1" applyFill="1" applyBorder="1" applyAlignment="1" applyProtection="1">
      <alignment horizontal="left"/>
      <protection/>
    </xf>
    <xf numFmtId="2" fontId="0" fillId="0" borderId="14" xfId="0" applyNumberFormat="1" applyFont="1" applyFill="1" applyBorder="1" applyAlignment="1" applyProtection="1">
      <alignment horizontal="left"/>
      <protection/>
    </xf>
    <xf numFmtId="2" fontId="0" fillId="0" borderId="28" xfId="0" applyNumberFormat="1" applyFont="1" applyFill="1" applyBorder="1" applyAlignment="1" applyProtection="1">
      <alignment horizontal="left"/>
      <protection/>
    </xf>
    <xf numFmtId="2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NumberFormat="1" applyFont="1" applyFill="1" applyBorder="1" applyAlignment="1" applyProtection="1">
      <alignment horizontal="left"/>
      <protection/>
    </xf>
    <xf numFmtId="0" fontId="0" fillId="0" borderId="21" xfId="0" applyNumberFormat="1" applyFont="1" applyFill="1" applyBorder="1" applyAlignment="1" applyProtection="1">
      <alignment horizontal="left" vertical="center" wrapText="1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11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33" xfId="0" applyNumberFormat="1" applyFont="1" applyFill="1" applyBorder="1" applyAlignment="1" applyProtection="1">
      <alignment horizontal="left" vertical="top" wrapText="1"/>
      <protection/>
    </xf>
    <xf numFmtId="0" fontId="0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11" xfId="0" applyNumberFormat="1" applyFont="1" applyFill="1" applyBorder="1" applyAlignment="1" applyProtection="1">
      <alignment horizontal="left" vertical="top"/>
      <protection/>
    </xf>
    <xf numFmtId="0" fontId="0" fillId="0" borderId="35" xfId="0" applyNumberFormat="1" applyFont="1" applyFill="1" applyBorder="1" applyAlignment="1" applyProtection="1">
      <alignment vertical="top" wrapText="1"/>
      <protection/>
    </xf>
    <xf numFmtId="0" fontId="0" fillId="0" borderId="66" xfId="0" applyNumberFormat="1" applyFont="1" applyFill="1" applyBorder="1" applyAlignment="1" applyProtection="1">
      <alignment vertical="top" wrapText="1"/>
      <protection/>
    </xf>
    <xf numFmtId="0" fontId="0" fillId="0" borderId="44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52" xfId="0" applyNumberFormat="1" applyFont="1" applyFill="1" applyBorder="1" applyAlignment="1" applyProtection="1">
      <alignment vertical="top"/>
      <protection/>
    </xf>
    <xf numFmtId="0" fontId="0" fillId="0" borderId="67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 vertical="center" wrapText="1"/>
    </xf>
    <xf numFmtId="0" fontId="0" fillId="0" borderId="33" xfId="0" applyBorder="1" applyAlignment="1">
      <alignment horizontal="center" vertical="top" wrapText="1"/>
    </xf>
    <xf numFmtId="0" fontId="12" fillId="0" borderId="14" xfId="0" applyFont="1" applyBorder="1" applyAlignment="1">
      <alignment wrapText="1"/>
    </xf>
    <xf numFmtId="0" fontId="12" fillId="0" borderId="28" xfId="0" applyFont="1" applyBorder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14" fillId="0" borderId="68" xfId="0" applyFont="1" applyBorder="1" applyAlignment="1">
      <alignment wrapText="1"/>
    </xf>
    <xf numFmtId="0" fontId="14" fillId="0" borderId="70" xfId="0" applyFont="1" applyBorder="1" applyAlignment="1">
      <alignment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3" fillId="0" borderId="71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13" fillId="0" borderId="7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0" borderId="74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0" fillId="0" borderId="33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8" fillId="0" borderId="29" xfId="0" applyFont="1" applyBorder="1" applyAlignment="1">
      <alignment wrapText="1"/>
    </xf>
    <xf numFmtId="0" fontId="1" fillId="0" borderId="23" xfId="0" applyFont="1" applyBorder="1" applyAlignment="1">
      <alignment vertical="top" wrapText="1"/>
    </xf>
    <xf numFmtId="0" fontId="0" fillId="0" borderId="24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4" xfId="0" applyBorder="1" applyAlignment="1">
      <alignment wrapText="1"/>
    </xf>
    <xf numFmtId="16" fontId="1" fillId="0" borderId="10" xfId="0" applyNumberFormat="1" applyFont="1" applyBorder="1" applyAlignment="1">
      <alignment horizontal="center" vertical="top" wrapText="1"/>
    </xf>
    <xf numFmtId="16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0" fontId="1" fillId="0" borderId="23" xfId="0" applyNumberFormat="1" applyFont="1" applyBorder="1" applyAlignment="1">
      <alignment horizontal="right" vertical="top" wrapText="1"/>
    </xf>
    <xf numFmtId="0" fontId="0" fillId="0" borderId="13" xfId="0" applyBorder="1" applyAlignment="1">
      <alignment/>
    </xf>
    <xf numFmtId="16" fontId="1" fillId="0" borderId="10" xfId="0" applyNumberFormat="1" applyFont="1" applyBorder="1" applyAlignment="1">
      <alignment vertical="top" wrapText="1"/>
    </xf>
    <xf numFmtId="16" fontId="1" fillId="0" borderId="33" xfId="0" applyNumberFormat="1" applyFont="1" applyBorder="1" applyAlignment="1">
      <alignment vertical="top" wrapText="1"/>
    </xf>
    <xf numFmtId="16" fontId="1" fillId="0" borderId="12" xfId="0" applyNumberFormat="1" applyFont="1" applyBorder="1" applyAlignment="1">
      <alignment vertical="top" wrapText="1"/>
    </xf>
    <xf numFmtId="0" fontId="1" fillId="0" borderId="33" xfId="0" applyFont="1" applyBorder="1" applyAlignment="1">
      <alignment horizontal="left" vertical="top" wrapText="1"/>
    </xf>
    <xf numFmtId="0" fontId="0" fillId="0" borderId="42" xfId="0" applyBorder="1" applyAlignment="1">
      <alignment/>
    </xf>
    <xf numFmtId="14" fontId="2" fillId="0" borderId="10" xfId="0" applyNumberFormat="1" applyFont="1" applyBorder="1" applyAlignment="1">
      <alignment horizontal="center" vertical="top" wrapText="1"/>
    </xf>
    <xf numFmtId="14" fontId="0" fillId="0" borderId="33" xfId="0" applyNumberFormat="1" applyBorder="1" applyAlignment="1">
      <alignment horizontal="center" vertical="top" wrapText="1"/>
    </xf>
    <xf numFmtId="14" fontId="0" fillId="0" borderId="12" xfId="0" applyNumberForma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top" wrapText="1"/>
    </xf>
    <xf numFmtId="14" fontId="0" fillId="0" borderId="12" xfId="0" applyNumberForma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14" fontId="0" fillId="0" borderId="33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0" fillId="0" borderId="12" xfId="0" applyBorder="1" applyAlignment="1">
      <alignment wrapText="1"/>
    </xf>
    <xf numFmtId="180" fontId="1" fillId="0" borderId="42" xfId="0" applyNumberFormat="1" applyFont="1" applyBorder="1" applyAlignment="1">
      <alignment horizontal="right" vertical="top" wrapText="1"/>
    </xf>
    <xf numFmtId="180" fontId="1" fillId="0" borderId="13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4" fontId="2" fillId="0" borderId="33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3" fillId="0" borderId="33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3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33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0" fillId="0" borderId="12" xfId="0" applyBorder="1" applyAlignment="1">
      <alignment/>
    </xf>
    <xf numFmtId="180" fontId="2" fillId="0" borderId="23" xfId="0" applyNumberFormat="1" applyFont="1" applyBorder="1" applyAlignment="1">
      <alignment horizontal="right" vertical="top" wrapText="1"/>
    </xf>
    <xf numFmtId="17" fontId="1" fillId="0" borderId="10" xfId="0" applyNumberFormat="1" applyFont="1" applyBorder="1" applyAlignment="1">
      <alignment vertical="top" wrapText="1"/>
    </xf>
    <xf numFmtId="17" fontId="1" fillId="0" borderId="33" xfId="0" applyNumberFormat="1" applyFont="1" applyBorder="1" applyAlignment="1">
      <alignment vertical="top" wrapText="1"/>
    </xf>
    <xf numFmtId="17" fontId="1" fillId="0" borderId="12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24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181" fontId="6" fillId="0" borderId="10" xfId="0" applyNumberFormat="1" applyFont="1" applyBorder="1" applyAlignment="1">
      <alignment vertical="top" wrapText="1"/>
    </xf>
    <xf numFmtId="181" fontId="6" fillId="0" borderId="12" xfId="0" applyNumberFormat="1" applyFont="1" applyBorder="1" applyAlignment="1">
      <alignment vertical="top" wrapText="1"/>
    </xf>
    <xf numFmtId="0" fontId="2" fillId="0" borderId="33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30" fillId="35" borderId="44" xfId="0" applyNumberFormat="1" applyFont="1" applyFill="1" applyBorder="1" applyAlignment="1" applyProtection="1">
      <alignment vertical="top" wrapText="1"/>
      <protection/>
    </xf>
    <xf numFmtId="0" fontId="30" fillId="35" borderId="28" xfId="0" applyNumberFormat="1" applyFont="1" applyFill="1" applyBorder="1" applyAlignment="1" applyProtection="1">
      <alignment vertical="top" wrapText="1"/>
      <protection/>
    </xf>
    <xf numFmtId="0" fontId="30" fillId="35" borderId="45" xfId="0" applyNumberFormat="1" applyFont="1" applyFill="1" applyBorder="1" applyAlignment="1" applyProtection="1">
      <alignment vertical="top" wrapText="1"/>
      <protection/>
    </xf>
    <xf numFmtId="0" fontId="24" fillId="0" borderId="14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4" fillId="0" borderId="21" xfId="0" applyFont="1" applyBorder="1" applyAlignment="1">
      <alignment vertical="top" wrapText="1"/>
    </xf>
    <xf numFmtId="0" fontId="12" fillId="0" borderId="24" xfId="0" applyNumberFormat="1" applyFont="1" applyFill="1" applyBorder="1" applyAlignment="1" applyProtection="1">
      <alignment horizontal="left" vertical="top" wrapText="1"/>
      <protection/>
    </xf>
    <xf numFmtId="0" fontId="12" fillId="0" borderId="41" xfId="0" applyNumberFormat="1" applyFont="1" applyFill="1" applyBorder="1" applyAlignment="1" applyProtection="1">
      <alignment horizontal="left" vertical="top" wrapText="1"/>
      <protection/>
    </xf>
    <xf numFmtId="4" fontId="19" fillId="36" borderId="75" xfId="65" applyNumberFormat="1" applyFont="1" applyFill="1" applyBorder="1" applyAlignment="1" applyProtection="1">
      <alignment horizontal="center" vertical="center" wrapText="1"/>
      <protection/>
    </xf>
    <xf numFmtId="4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41" fillId="0" borderId="71" xfId="65" applyFont="1" applyFill="1" applyBorder="1" applyAlignment="1">
      <alignment horizontal="left"/>
      <protection/>
    </xf>
    <xf numFmtId="0" fontId="41" fillId="0" borderId="72" xfId="65" applyFont="1" applyFill="1" applyBorder="1" applyAlignment="1">
      <alignment horizontal="left"/>
      <protection/>
    </xf>
    <xf numFmtId="0" fontId="41" fillId="0" borderId="73" xfId="65" applyFont="1" applyFill="1" applyBorder="1" applyAlignment="1">
      <alignment horizontal="left"/>
      <protection/>
    </xf>
    <xf numFmtId="0" fontId="30" fillId="20" borderId="35" xfId="65" applyNumberFormat="1" applyFont="1" applyFill="1" applyBorder="1" applyAlignment="1" applyProtection="1">
      <alignment horizontal="center" vertical="top"/>
      <protection/>
    </xf>
    <xf numFmtId="0" fontId="30" fillId="20" borderId="36" xfId="65" applyNumberFormat="1" applyFont="1" applyFill="1" applyBorder="1" applyAlignment="1" applyProtection="1">
      <alignment horizontal="center" vertical="top"/>
      <protection/>
    </xf>
    <xf numFmtId="0" fontId="30" fillId="20" borderId="37" xfId="65" applyNumberFormat="1" applyFont="1" applyFill="1" applyBorder="1" applyAlignment="1" applyProtection="1">
      <alignment horizontal="center" vertical="top"/>
      <protection/>
    </xf>
    <xf numFmtId="0" fontId="19" fillId="36" borderId="14" xfId="65" applyNumberFormat="1" applyFont="1" applyFill="1" applyBorder="1" applyAlignment="1" applyProtection="1">
      <alignment horizontal="center" vertical="center" wrapText="1"/>
      <protection/>
    </xf>
    <xf numFmtId="0" fontId="19" fillId="36" borderId="45" xfId="65" applyNumberFormat="1" applyFont="1" applyFill="1" applyBorder="1" applyAlignment="1" applyProtection="1">
      <alignment horizontal="center" vertical="center" wrapText="1"/>
      <protection/>
    </xf>
    <xf numFmtId="0" fontId="19" fillId="36" borderId="75" xfId="65" applyNumberFormat="1" applyFont="1" applyFill="1" applyBorder="1" applyAlignment="1" applyProtection="1">
      <alignment horizontal="center" vertical="center" wrapText="1"/>
      <protection/>
    </xf>
    <xf numFmtId="0" fontId="19" fillId="36" borderId="37" xfId="65" applyNumberFormat="1" applyFont="1" applyFill="1" applyBorder="1" applyAlignment="1" applyProtection="1">
      <alignment horizontal="center" vertical="center" wrapText="1"/>
      <protection/>
    </xf>
    <xf numFmtId="0" fontId="30" fillId="35" borderId="35" xfId="65" applyNumberFormat="1" applyFont="1" applyFill="1" applyBorder="1" applyAlignment="1" applyProtection="1">
      <alignment horizontal="center" vertical="top" wrapText="1"/>
      <protection/>
    </xf>
    <xf numFmtId="0" fontId="30" fillId="35" borderId="36" xfId="65" applyNumberFormat="1" applyFont="1" applyFill="1" applyBorder="1" applyAlignment="1" applyProtection="1">
      <alignment horizontal="center" vertical="top" wrapText="1"/>
      <protection/>
    </xf>
    <xf numFmtId="0" fontId="30" fillId="35" borderId="37" xfId="65" applyNumberFormat="1" applyFont="1" applyFill="1" applyBorder="1" applyAlignment="1" applyProtection="1">
      <alignment horizontal="center" vertical="top" wrapText="1"/>
      <protection/>
    </xf>
    <xf numFmtId="0" fontId="24" fillId="0" borderId="14" xfId="65" applyFont="1" applyFill="1" applyBorder="1" applyAlignment="1">
      <alignment vertical="top" wrapText="1"/>
      <protection/>
    </xf>
    <xf numFmtId="0" fontId="24" fillId="0" borderId="28" xfId="65" applyFont="1" applyFill="1" applyBorder="1" applyAlignment="1">
      <alignment vertical="top" wrapText="1"/>
      <protection/>
    </xf>
    <xf numFmtId="0" fontId="24" fillId="0" borderId="45" xfId="65" applyFont="1" applyFill="1" applyBorder="1" applyAlignment="1">
      <alignment vertical="top" wrapText="1"/>
      <protection/>
    </xf>
    <xf numFmtId="0" fontId="12" fillId="0" borderId="55" xfId="65" applyNumberFormat="1" applyFont="1" applyFill="1" applyBorder="1" applyAlignment="1" applyProtection="1">
      <alignment horizontal="left" vertical="top" wrapText="1"/>
      <protection/>
    </xf>
    <xf numFmtId="0" fontId="12" fillId="0" borderId="56" xfId="65" applyNumberFormat="1" applyFont="1" applyFill="1" applyBorder="1" applyAlignment="1" applyProtection="1">
      <alignment horizontal="left" vertical="top" wrapText="1"/>
      <protection/>
    </xf>
    <xf numFmtId="0" fontId="30" fillId="35" borderId="18" xfId="65" applyNumberFormat="1" applyFont="1" applyFill="1" applyBorder="1" applyAlignment="1" applyProtection="1">
      <alignment horizontal="center" vertical="top"/>
      <protection/>
    </xf>
    <xf numFmtId="0" fontId="30" fillId="35" borderId="55" xfId="65" applyNumberFormat="1" applyFont="1" applyFill="1" applyBorder="1" applyAlignment="1" applyProtection="1">
      <alignment horizontal="center" vertical="top"/>
      <protection/>
    </xf>
    <xf numFmtId="0" fontId="30" fillId="35" borderId="56" xfId="65" applyNumberFormat="1" applyFont="1" applyFill="1" applyBorder="1" applyAlignment="1" applyProtection="1">
      <alignment horizontal="center" vertical="top"/>
      <protection/>
    </xf>
    <xf numFmtId="0" fontId="0" fillId="0" borderId="0" xfId="65" applyNumberFormat="1" applyFont="1" applyFill="1" applyBorder="1" applyAlignment="1" applyProtection="1">
      <alignment horizontal="left" vertical="top"/>
      <protection/>
    </xf>
    <xf numFmtId="0" fontId="0" fillId="0" borderId="57" xfId="65" applyNumberFormat="1" applyFont="1" applyFill="1" applyBorder="1" applyAlignment="1" applyProtection="1">
      <alignment horizontal="left" vertical="top"/>
      <protection/>
    </xf>
    <xf numFmtId="4" fontId="19" fillId="36" borderId="75" xfId="66" applyNumberFormat="1" applyFont="1" applyFill="1" applyBorder="1" applyAlignment="1" applyProtection="1">
      <alignment horizontal="center" vertical="center" wrapText="1"/>
      <protection/>
    </xf>
    <xf numFmtId="4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41" fillId="0" borderId="71" xfId="66" applyFont="1" applyFill="1" applyBorder="1" applyAlignment="1">
      <alignment horizontal="left"/>
      <protection/>
    </xf>
    <xf numFmtId="0" fontId="41" fillId="0" borderId="72" xfId="66" applyFont="1" applyFill="1" applyBorder="1" applyAlignment="1">
      <alignment horizontal="left"/>
      <protection/>
    </xf>
    <xf numFmtId="0" fontId="41" fillId="0" borderId="73" xfId="66" applyFont="1" applyFill="1" applyBorder="1" applyAlignment="1">
      <alignment horizontal="left"/>
      <protection/>
    </xf>
    <xf numFmtId="0" fontId="30" fillId="20" borderId="35" xfId="66" applyNumberFormat="1" applyFont="1" applyFill="1" applyBorder="1" applyAlignment="1" applyProtection="1">
      <alignment horizontal="center" vertical="top"/>
      <protection/>
    </xf>
    <xf numFmtId="0" fontId="30" fillId="20" borderId="36" xfId="66" applyNumberFormat="1" applyFont="1" applyFill="1" applyBorder="1" applyAlignment="1" applyProtection="1">
      <alignment horizontal="center" vertical="top"/>
      <protection/>
    </xf>
    <xf numFmtId="0" fontId="30" fillId="20" borderId="37" xfId="66" applyNumberFormat="1" applyFont="1" applyFill="1" applyBorder="1" applyAlignment="1" applyProtection="1">
      <alignment horizontal="center" vertical="top"/>
      <protection/>
    </xf>
    <xf numFmtId="0" fontId="19" fillId="36" borderId="14" xfId="66" applyNumberFormat="1" applyFont="1" applyFill="1" applyBorder="1" applyAlignment="1" applyProtection="1">
      <alignment horizontal="center" vertical="center" wrapText="1"/>
      <protection/>
    </xf>
    <xf numFmtId="0" fontId="19" fillId="36" borderId="45" xfId="66" applyNumberFormat="1" applyFont="1" applyFill="1" applyBorder="1" applyAlignment="1" applyProtection="1">
      <alignment horizontal="center" vertical="center" wrapText="1"/>
      <protection/>
    </xf>
    <xf numFmtId="0" fontId="19" fillId="36" borderId="75" xfId="66" applyNumberFormat="1" applyFont="1" applyFill="1" applyBorder="1" applyAlignment="1" applyProtection="1">
      <alignment horizontal="center" vertical="center" wrapText="1"/>
      <protection/>
    </xf>
    <xf numFmtId="0" fontId="19" fillId="36" borderId="37" xfId="66" applyNumberFormat="1" applyFont="1" applyFill="1" applyBorder="1" applyAlignment="1" applyProtection="1">
      <alignment horizontal="center" vertical="center" wrapText="1"/>
      <protection/>
    </xf>
    <xf numFmtId="0" fontId="30" fillId="35" borderId="35" xfId="66" applyNumberFormat="1" applyFont="1" applyFill="1" applyBorder="1" applyAlignment="1" applyProtection="1">
      <alignment horizontal="center" vertical="top" wrapText="1"/>
      <protection/>
    </xf>
    <xf numFmtId="0" fontId="30" fillId="35" borderId="36" xfId="66" applyNumberFormat="1" applyFont="1" applyFill="1" applyBorder="1" applyAlignment="1" applyProtection="1">
      <alignment horizontal="center" vertical="top" wrapText="1"/>
      <protection/>
    </xf>
    <xf numFmtId="0" fontId="30" fillId="35" borderId="37" xfId="66" applyNumberFormat="1" applyFont="1" applyFill="1" applyBorder="1" applyAlignment="1" applyProtection="1">
      <alignment horizontal="center" vertical="top" wrapText="1"/>
      <protection/>
    </xf>
    <xf numFmtId="0" fontId="24" fillId="0" borderId="14" xfId="66" applyFont="1" applyFill="1" applyBorder="1" applyAlignment="1">
      <alignment vertical="top" wrapText="1"/>
      <protection/>
    </xf>
    <xf numFmtId="0" fontId="24" fillId="0" borderId="28" xfId="66" applyFont="1" applyFill="1" applyBorder="1" applyAlignment="1">
      <alignment vertical="top" wrapText="1"/>
      <protection/>
    </xf>
    <xf numFmtId="0" fontId="24" fillId="0" borderId="45" xfId="66" applyFont="1" applyFill="1" applyBorder="1" applyAlignment="1">
      <alignment vertical="top" wrapText="1"/>
      <protection/>
    </xf>
    <xf numFmtId="0" fontId="12" fillId="0" borderId="55" xfId="66" applyNumberFormat="1" applyFont="1" applyFill="1" applyBorder="1" applyAlignment="1" applyProtection="1">
      <alignment horizontal="left" vertical="top" wrapText="1"/>
      <protection/>
    </xf>
    <xf numFmtId="0" fontId="12" fillId="0" borderId="56" xfId="66" applyNumberFormat="1" applyFont="1" applyFill="1" applyBorder="1" applyAlignment="1" applyProtection="1">
      <alignment horizontal="left" vertical="top" wrapText="1"/>
      <protection/>
    </xf>
    <xf numFmtId="0" fontId="30" fillId="35" borderId="18" xfId="66" applyNumberFormat="1" applyFont="1" applyFill="1" applyBorder="1" applyAlignment="1" applyProtection="1">
      <alignment horizontal="center" vertical="top"/>
      <protection/>
    </xf>
    <xf numFmtId="0" fontId="30" fillId="35" borderId="55" xfId="66" applyNumberFormat="1" applyFont="1" applyFill="1" applyBorder="1" applyAlignment="1" applyProtection="1">
      <alignment horizontal="center" vertical="top"/>
      <protection/>
    </xf>
    <xf numFmtId="0" fontId="30" fillId="35" borderId="56" xfId="66" applyNumberFormat="1" applyFont="1" applyFill="1" applyBorder="1" applyAlignment="1" applyProtection="1">
      <alignment horizontal="center" vertical="top"/>
      <protection/>
    </xf>
    <xf numFmtId="0" fontId="0" fillId="0" borderId="0" xfId="66" applyNumberFormat="1" applyFont="1" applyFill="1" applyBorder="1" applyAlignment="1" applyProtection="1">
      <alignment vertical="top"/>
      <protection/>
    </xf>
    <xf numFmtId="0" fontId="0" fillId="0" borderId="57" xfId="66" applyNumberFormat="1" applyFont="1" applyFill="1" applyBorder="1" applyAlignment="1" applyProtection="1">
      <alignment vertical="top"/>
      <protection/>
    </xf>
    <xf numFmtId="0" fontId="12" fillId="0" borderId="0" xfId="66" applyNumberFormat="1" applyFont="1" applyFill="1" applyBorder="1" applyAlignment="1" applyProtection="1">
      <alignment vertical="top"/>
      <protection/>
    </xf>
    <xf numFmtId="0" fontId="12" fillId="0" borderId="57" xfId="66" applyNumberFormat="1" applyFont="1" applyFill="1" applyBorder="1" applyAlignment="1" applyProtection="1">
      <alignment vertical="top"/>
      <protection/>
    </xf>
    <xf numFmtId="0" fontId="0" fillId="0" borderId="0" xfId="66" applyNumberFormat="1" applyFont="1" applyFill="1" applyBorder="1" applyAlignment="1" applyProtection="1">
      <alignment horizontal="left" vertical="top"/>
      <protection/>
    </xf>
    <xf numFmtId="0" fontId="0" fillId="0" borderId="57" xfId="66" applyNumberFormat="1" applyFont="1" applyFill="1" applyBorder="1" applyAlignment="1" applyProtection="1">
      <alignment horizontal="left" vertical="top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Hyperlink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2" xfId="64"/>
    <cellStyle name="Обычный_ВСЕ" xfId="65"/>
    <cellStyle name="Обычный_ВСЕ_2017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57421875" style="27" customWidth="1"/>
    <col min="4" max="4" width="32.421875" style="27" customWidth="1"/>
    <col min="5" max="16384" width="9.140625" style="27" customWidth="1"/>
  </cols>
  <sheetData>
    <row r="1" ht="15.75">
      <c r="A1" s="57" t="s">
        <v>582</v>
      </c>
    </row>
    <row r="2" ht="15.75">
      <c r="A2" s="57" t="s">
        <v>583</v>
      </c>
    </row>
    <row r="3" ht="15.75">
      <c r="A3" s="57" t="s">
        <v>584</v>
      </c>
    </row>
    <row r="5" ht="15.75">
      <c r="A5" s="57" t="s">
        <v>585</v>
      </c>
    </row>
    <row r="7" spans="1:4" ht="31.5">
      <c r="A7" s="58" t="s">
        <v>42</v>
      </c>
      <c r="B7" s="59" t="s">
        <v>586</v>
      </c>
      <c r="C7" s="59" t="s">
        <v>587</v>
      </c>
      <c r="D7" s="59" t="s">
        <v>588</v>
      </c>
    </row>
    <row r="8" spans="1:4" ht="15.75">
      <c r="A8" s="60" t="s">
        <v>845</v>
      </c>
      <c r="B8" s="60" t="s">
        <v>589</v>
      </c>
      <c r="C8" s="59" t="s">
        <v>590</v>
      </c>
      <c r="D8" s="61"/>
    </row>
    <row r="9" spans="1:4" ht="13.5">
      <c r="A9" s="62" t="s">
        <v>591</v>
      </c>
      <c r="B9" s="63"/>
      <c r="C9" s="63"/>
      <c r="D9" s="64"/>
    </row>
    <row r="10" spans="1:4" ht="27">
      <c r="A10" s="65" t="s">
        <v>846</v>
      </c>
      <c r="B10" s="66" t="s">
        <v>592</v>
      </c>
      <c r="C10" s="59" t="s">
        <v>590</v>
      </c>
      <c r="D10" s="61" t="str">
        <f>+ХарактеристДома!B3</f>
        <v>Протокол ОСС  20.03.2012 г. </v>
      </c>
    </row>
    <row r="11" spans="1:4" ht="15.75">
      <c r="A11" s="65" t="s">
        <v>847</v>
      </c>
      <c r="B11" s="60" t="s">
        <v>593</v>
      </c>
      <c r="C11" s="59" t="s">
        <v>590</v>
      </c>
      <c r="D11" s="61"/>
    </row>
    <row r="12" spans="1:4" ht="12.75">
      <c r="A12" s="67" t="s">
        <v>594</v>
      </c>
      <c r="B12" s="68"/>
      <c r="C12" s="68"/>
      <c r="D12" s="69"/>
    </row>
    <row r="13" spans="1:4" ht="15.75">
      <c r="A13" s="65" t="s">
        <v>848</v>
      </c>
      <c r="B13" s="70" t="s">
        <v>595</v>
      </c>
      <c r="C13" s="71" t="s">
        <v>590</v>
      </c>
      <c r="D13" s="61" t="s">
        <v>596</v>
      </c>
    </row>
    <row r="14" spans="1:4" ht="12.75">
      <c r="A14" s="67" t="s">
        <v>597</v>
      </c>
      <c r="B14" s="68"/>
      <c r="C14" s="68"/>
      <c r="D14" s="69"/>
    </row>
    <row r="15" spans="1:4" ht="15.75">
      <c r="A15" s="65" t="s">
        <v>598</v>
      </c>
      <c r="B15" s="60" t="s">
        <v>528</v>
      </c>
      <c r="C15" s="59" t="s">
        <v>590</v>
      </c>
      <c r="D15" s="61" t="str">
        <f>+ХарактеристДома!F5</f>
        <v>ул. Городской Вал, д. 13</v>
      </c>
    </row>
    <row r="16" spans="1:4" ht="15.75">
      <c r="A16" s="65" t="s">
        <v>599</v>
      </c>
      <c r="B16" s="60" t="s">
        <v>600</v>
      </c>
      <c r="C16" s="59" t="s">
        <v>590</v>
      </c>
      <c r="D16" s="61">
        <f>+ХарактеристДома!F25</f>
        <v>1965</v>
      </c>
    </row>
    <row r="17" spans="1:4" ht="15.75">
      <c r="A17" s="65" t="s">
        <v>601</v>
      </c>
      <c r="B17" s="60" t="s">
        <v>602</v>
      </c>
      <c r="C17" s="59" t="s">
        <v>590</v>
      </c>
      <c r="D17" s="61" t="str">
        <f>+ХарактеристДома!F11</f>
        <v>отсутствует</v>
      </c>
    </row>
    <row r="18" spans="1:4" ht="15.75">
      <c r="A18" s="65" t="s">
        <v>603</v>
      </c>
      <c r="B18" s="60" t="s">
        <v>604</v>
      </c>
      <c r="C18" s="59" t="s">
        <v>590</v>
      </c>
      <c r="D18" s="61" t="str">
        <f>+ХарактеристДома!F12</f>
        <v>многоквартирный дом</v>
      </c>
    </row>
    <row r="19" spans="1:4" ht="15.75">
      <c r="A19" s="65" t="s">
        <v>605</v>
      </c>
      <c r="B19" s="60" t="s">
        <v>606</v>
      </c>
      <c r="C19" s="59" t="s">
        <v>590</v>
      </c>
      <c r="D19" s="61"/>
    </row>
    <row r="20" spans="1:4" ht="13.5">
      <c r="A20" s="65" t="s">
        <v>607</v>
      </c>
      <c r="B20" s="60" t="s">
        <v>608</v>
      </c>
      <c r="C20" s="60" t="s">
        <v>547</v>
      </c>
      <c r="D20" s="61">
        <f>+ХарактеристДома!F23</f>
        <v>5</v>
      </c>
    </row>
    <row r="21" spans="1:4" ht="13.5">
      <c r="A21" s="65" t="s">
        <v>609</v>
      </c>
      <c r="B21" s="60" t="s">
        <v>610</v>
      </c>
      <c r="C21" s="60" t="s">
        <v>547</v>
      </c>
      <c r="D21" s="61">
        <f>+ХарактеристДома!F23</f>
        <v>5</v>
      </c>
    </row>
    <row r="22" spans="1:4" ht="13.5">
      <c r="A22" s="65" t="s">
        <v>611</v>
      </c>
      <c r="B22" s="60" t="s">
        <v>612</v>
      </c>
      <c r="C22" s="60" t="s">
        <v>547</v>
      </c>
      <c r="D22" s="61">
        <f>+ХарактеристДома!F24</f>
        <v>3</v>
      </c>
    </row>
    <row r="23" spans="1:4" ht="13.5">
      <c r="A23" s="65" t="s">
        <v>613</v>
      </c>
      <c r="B23" s="60" t="s">
        <v>614</v>
      </c>
      <c r="C23" s="60" t="s">
        <v>547</v>
      </c>
      <c r="D23" s="61">
        <f>+ХарактеристДома!F83</f>
        <v>0</v>
      </c>
    </row>
    <row r="24" spans="1:4" ht="13.5">
      <c r="A24" s="65" t="s">
        <v>615</v>
      </c>
      <c r="B24" s="60" t="s">
        <v>616</v>
      </c>
      <c r="C24" s="60" t="s">
        <v>590</v>
      </c>
      <c r="D24" s="61"/>
    </row>
    <row r="25" spans="1:4" ht="13.5">
      <c r="A25" s="65" t="s">
        <v>617</v>
      </c>
      <c r="B25" s="60" t="s">
        <v>618</v>
      </c>
      <c r="C25" s="60" t="s">
        <v>547</v>
      </c>
      <c r="D25" s="61">
        <f>+ХарактеристДома!F13</f>
        <v>54</v>
      </c>
    </row>
    <row r="26" spans="1:4" ht="13.5">
      <c r="A26" s="65" t="s">
        <v>619</v>
      </c>
      <c r="B26" s="60" t="s">
        <v>620</v>
      </c>
      <c r="C26" s="60" t="s">
        <v>547</v>
      </c>
      <c r="D26" s="61">
        <v>2</v>
      </c>
    </row>
    <row r="27" spans="1:4" ht="13.5">
      <c r="A27" s="65" t="s">
        <v>621</v>
      </c>
      <c r="B27" s="60" t="s">
        <v>622</v>
      </c>
      <c r="C27" s="60" t="s">
        <v>623</v>
      </c>
      <c r="D27" s="61"/>
    </row>
    <row r="28" spans="1:4" ht="13.5">
      <c r="A28" s="65" t="s">
        <v>624</v>
      </c>
      <c r="B28" s="60" t="s">
        <v>625</v>
      </c>
      <c r="C28" s="60" t="s">
        <v>623</v>
      </c>
      <c r="D28" s="61">
        <f>+ХарактеристДома!F17</f>
        <v>2437.6</v>
      </c>
    </row>
    <row r="29" spans="1:4" ht="13.5">
      <c r="A29" s="65" t="s">
        <v>626</v>
      </c>
      <c r="B29" s="60" t="s">
        <v>627</v>
      </c>
      <c r="C29" s="60" t="s">
        <v>623</v>
      </c>
      <c r="D29" s="61">
        <f>+ХарактеристДома!F22</f>
        <v>72.7</v>
      </c>
    </row>
    <row r="30" spans="1:4" ht="27">
      <c r="A30" s="65" t="s">
        <v>628</v>
      </c>
      <c r="B30" s="66" t="s">
        <v>629</v>
      </c>
      <c r="C30" s="60" t="s">
        <v>623</v>
      </c>
      <c r="D30" s="61">
        <f>+ХарактеристДома!F21</f>
        <v>180.3</v>
      </c>
    </row>
    <row r="31" spans="1:4" ht="13.5">
      <c r="A31" s="65" t="s">
        <v>630</v>
      </c>
      <c r="B31" s="60" t="s">
        <v>631</v>
      </c>
      <c r="C31" s="60" t="s">
        <v>590</v>
      </c>
      <c r="D31" s="61" t="str">
        <f>+ХарактеристДома!F10</f>
        <v>35:24:0305024:3</v>
      </c>
    </row>
    <row r="32" spans="1:4" ht="27">
      <c r="A32" s="65" t="s">
        <v>632</v>
      </c>
      <c r="B32" s="66" t="s">
        <v>633</v>
      </c>
      <c r="C32" s="60" t="s">
        <v>623</v>
      </c>
      <c r="D32" s="61">
        <f>+ХарактеристДома!G10</f>
        <v>2139</v>
      </c>
    </row>
    <row r="33" spans="1:4" ht="13.5">
      <c r="A33" s="65" t="s">
        <v>634</v>
      </c>
      <c r="B33" s="60" t="s">
        <v>635</v>
      </c>
      <c r="C33" s="60" t="s">
        <v>623</v>
      </c>
      <c r="D33" s="61">
        <v>0</v>
      </c>
    </row>
    <row r="34" spans="1:4" ht="15.75">
      <c r="A34" s="65" t="s">
        <v>636</v>
      </c>
      <c r="B34" s="60" t="s">
        <v>637</v>
      </c>
      <c r="C34" s="59" t="s">
        <v>590</v>
      </c>
      <c r="D34" s="61"/>
    </row>
    <row r="35" spans="1:4" ht="15.75">
      <c r="A35" s="65" t="s">
        <v>638</v>
      </c>
      <c r="B35" s="60" t="s">
        <v>639</v>
      </c>
      <c r="C35" s="59" t="s">
        <v>590</v>
      </c>
      <c r="D35" s="61"/>
    </row>
    <row r="36" spans="1:4" ht="15.75">
      <c r="A36" s="65" t="s">
        <v>640</v>
      </c>
      <c r="B36" s="60" t="s">
        <v>641</v>
      </c>
      <c r="C36" s="59" t="s">
        <v>590</v>
      </c>
      <c r="D36" s="61"/>
    </row>
    <row r="37" spans="1:4" ht="15.75">
      <c r="A37" s="65" t="s">
        <v>642</v>
      </c>
      <c r="B37" s="60" t="s">
        <v>643</v>
      </c>
      <c r="C37" s="59" t="s">
        <v>590</v>
      </c>
      <c r="D37" s="61" t="str">
        <f>+ХарактеристДома!F93</f>
        <v>не присвоен</v>
      </c>
    </row>
    <row r="38" spans="1:4" ht="15.75">
      <c r="A38" s="65" t="s">
        <v>644</v>
      </c>
      <c r="B38" s="60" t="s">
        <v>645</v>
      </c>
      <c r="C38" s="59" t="s">
        <v>590</v>
      </c>
      <c r="D38" s="61"/>
    </row>
    <row r="39" spans="1:4" ht="12.75">
      <c r="A39" s="67" t="s">
        <v>646</v>
      </c>
      <c r="B39" s="68"/>
      <c r="C39" s="68"/>
      <c r="D39" s="69"/>
    </row>
    <row r="40" spans="1:4" ht="15.75">
      <c r="A40" s="65" t="s">
        <v>647</v>
      </c>
      <c r="B40" s="60" t="s">
        <v>648</v>
      </c>
      <c r="C40" s="59" t="s">
        <v>590</v>
      </c>
      <c r="D40" s="61">
        <v>0</v>
      </c>
    </row>
    <row r="41" spans="1:4" ht="15.75">
      <c r="A41" s="65" t="s">
        <v>649</v>
      </c>
      <c r="B41" s="60" t="s">
        <v>650</v>
      </c>
      <c r="C41" s="59" t="s">
        <v>590</v>
      </c>
      <c r="D41" s="61">
        <v>0</v>
      </c>
    </row>
    <row r="42" spans="1:4" ht="15.75">
      <c r="A42" s="65" t="s">
        <v>651</v>
      </c>
      <c r="B42" s="60" t="s">
        <v>652</v>
      </c>
      <c r="C42" s="59" t="s">
        <v>590</v>
      </c>
      <c r="D42" s="61"/>
    </row>
    <row r="46" spans="1:4" ht="14.25">
      <c r="A46" s="72" t="s">
        <v>653</v>
      </c>
      <c r="B46" s="73"/>
      <c r="C46" s="73"/>
      <c r="D46" s="73"/>
    </row>
    <row r="47" spans="1:4" ht="14.25">
      <c r="A47" s="72" t="s">
        <v>654</v>
      </c>
      <c r="B47" s="73"/>
      <c r="C47" s="73"/>
      <c r="D47" s="73"/>
    </row>
    <row r="48" spans="1:4" ht="14.25">
      <c r="A48" s="72" t="s">
        <v>655</v>
      </c>
      <c r="B48" s="73"/>
      <c r="C48" s="73"/>
      <c r="D48" s="73"/>
    </row>
    <row r="50" spans="1:4" ht="31.5">
      <c r="A50" s="58" t="s">
        <v>42</v>
      </c>
      <c r="B50" s="59" t="s">
        <v>586</v>
      </c>
      <c r="C50" s="59" t="s">
        <v>656</v>
      </c>
      <c r="D50" s="59" t="s">
        <v>588</v>
      </c>
    </row>
    <row r="51" spans="1:4" ht="15.75">
      <c r="A51" s="65" t="s">
        <v>845</v>
      </c>
      <c r="B51" s="65" t="s">
        <v>589</v>
      </c>
      <c r="C51" s="59" t="s">
        <v>590</v>
      </c>
      <c r="D51" s="61"/>
    </row>
    <row r="52" spans="1:4" ht="12.75">
      <c r="A52" s="67" t="s">
        <v>657</v>
      </c>
      <c r="B52" s="74"/>
      <c r="C52" s="68"/>
      <c r="D52" s="69"/>
    </row>
    <row r="53" spans="1:4" ht="15.75">
      <c r="A53" s="65" t="s">
        <v>846</v>
      </c>
      <c r="B53" s="65" t="s">
        <v>658</v>
      </c>
      <c r="C53" s="59" t="s">
        <v>590</v>
      </c>
      <c r="D53" s="61" t="s">
        <v>659</v>
      </c>
    </row>
    <row r="54" spans="1:4" ht="12.75">
      <c r="A54" s="67" t="s">
        <v>660</v>
      </c>
      <c r="B54" s="68"/>
      <c r="C54" s="68"/>
      <c r="D54" s="69"/>
    </row>
    <row r="55" spans="1:4" ht="15.75">
      <c r="A55" s="65" t="s">
        <v>847</v>
      </c>
      <c r="B55" s="65" t="s">
        <v>661</v>
      </c>
      <c r="C55" s="59" t="s">
        <v>590</v>
      </c>
      <c r="D55" s="61" t="s">
        <v>662</v>
      </c>
    </row>
    <row r="56" spans="1:4" ht="15.75">
      <c r="A56" s="65" t="s">
        <v>848</v>
      </c>
      <c r="B56" s="65" t="s">
        <v>663</v>
      </c>
      <c r="C56" s="59" t="s">
        <v>590</v>
      </c>
      <c r="D56" s="61" t="str">
        <f>+ХарактеристДома!F33</f>
        <v>кирпичные (в том числе монолит)</v>
      </c>
    </row>
    <row r="57" spans="1:4" ht="12.75">
      <c r="A57" s="67" t="s">
        <v>664</v>
      </c>
      <c r="B57" s="68"/>
      <c r="C57" s="68"/>
      <c r="D57" s="69"/>
    </row>
    <row r="58" spans="1:4" ht="15.75">
      <c r="A58" s="65" t="s">
        <v>598</v>
      </c>
      <c r="B58" s="65" t="s">
        <v>665</v>
      </c>
      <c r="C58" s="59" t="s">
        <v>590</v>
      </c>
      <c r="D58" s="48" t="s">
        <v>782</v>
      </c>
    </row>
    <row r="59" spans="1:4" ht="12.75">
      <c r="A59" s="67" t="s">
        <v>666</v>
      </c>
      <c r="B59" s="68"/>
      <c r="C59" s="68"/>
      <c r="D59" s="69"/>
    </row>
    <row r="60" spans="1:4" ht="15.75">
      <c r="A60" s="65" t="s">
        <v>599</v>
      </c>
      <c r="B60" s="65" t="s">
        <v>667</v>
      </c>
      <c r="C60" s="59" t="s">
        <v>590</v>
      </c>
      <c r="D60" s="48" t="s">
        <v>777</v>
      </c>
    </row>
    <row r="61" spans="1:4" ht="15.75">
      <c r="A61" s="65" t="s">
        <v>601</v>
      </c>
      <c r="B61" s="65" t="s">
        <v>668</v>
      </c>
      <c r="C61" s="59" t="s">
        <v>590</v>
      </c>
      <c r="D61" s="61" t="s">
        <v>778</v>
      </c>
    </row>
    <row r="62" spans="1:4" ht="12.75">
      <c r="A62" s="67" t="s">
        <v>55</v>
      </c>
      <c r="B62" s="68"/>
      <c r="C62" s="68"/>
      <c r="D62" s="69"/>
    </row>
    <row r="63" spans="1:4" ht="12.75">
      <c r="A63" s="65" t="s">
        <v>603</v>
      </c>
      <c r="B63" s="65" t="s">
        <v>669</v>
      </c>
      <c r="C63" s="65" t="s">
        <v>623</v>
      </c>
      <c r="D63" s="61">
        <f>+ХарактеристДома!F59</f>
        <v>488.6</v>
      </c>
    </row>
    <row r="64" spans="1:4" ht="12.75">
      <c r="A64" s="67" t="s">
        <v>670</v>
      </c>
      <c r="B64" s="68"/>
      <c r="C64" s="68"/>
      <c r="D64" s="69"/>
    </row>
    <row r="65" spans="1:4" ht="15.75">
      <c r="A65" s="65" t="s">
        <v>605</v>
      </c>
      <c r="B65" s="65" t="s">
        <v>671</v>
      </c>
      <c r="C65" s="59" t="s">
        <v>590</v>
      </c>
      <c r="D65" s="61"/>
    </row>
    <row r="66" spans="1:4" ht="12.75">
      <c r="A66" s="65" t="s">
        <v>607</v>
      </c>
      <c r="B66" s="65" t="s">
        <v>672</v>
      </c>
      <c r="C66" s="65" t="s">
        <v>547</v>
      </c>
      <c r="D66" s="61">
        <v>0</v>
      </c>
    </row>
    <row r="67" spans="1:4" ht="12.75">
      <c r="A67" s="67" t="s">
        <v>673</v>
      </c>
      <c r="B67" s="68"/>
      <c r="C67" s="68"/>
      <c r="D67" s="69"/>
    </row>
    <row r="68" spans="1:4" ht="12.75">
      <c r="A68" s="65" t="s">
        <v>674</v>
      </c>
      <c r="B68" s="65" t="s">
        <v>675</v>
      </c>
      <c r="C68" s="65" t="s">
        <v>590</v>
      </c>
      <c r="D68" s="61"/>
    </row>
    <row r="69" spans="1:4" ht="12.75">
      <c r="A69" s="65" t="s">
        <v>611</v>
      </c>
      <c r="B69" s="65" t="s">
        <v>676</v>
      </c>
      <c r="C69" s="65" t="s">
        <v>590</v>
      </c>
      <c r="D69" s="61"/>
    </row>
    <row r="70" spans="1:4" ht="12.75">
      <c r="A70" s="65" t="s">
        <v>613</v>
      </c>
      <c r="B70" s="65" t="s">
        <v>677</v>
      </c>
      <c r="C70" s="65" t="s">
        <v>590</v>
      </c>
      <c r="D70" s="61"/>
    </row>
    <row r="71" spans="1:4" ht="13.5" thickBot="1">
      <c r="A71" s="67" t="s">
        <v>32</v>
      </c>
      <c r="B71" s="68"/>
      <c r="C71" s="68"/>
      <c r="D71" s="69"/>
    </row>
    <row r="72" spans="1:4" ht="12.75">
      <c r="A72" s="65" t="s">
        <v>615</v>
      </c>
      <c r="B72" s="65" t="s">
        <v>33</v>
      </c>
      <c r="C72" s="65" t="s">
        <v>590</v>
      </c>
      <c r="D72" s="53" t="s">
        <v>34</v>
      </c>
    </row>
    <row r="73" spans="1:4" ht="12.75">
      <c r="A73" s="65" t="s">
        <v>617</v>
      </c>
      <c r="B73" s="65" t="s">
        <v>35</v>
      </c>
      <c r="C73" s="65" t="s">
        <v>590</v>
      </c>
      <c r="D73" s="54" t="s">
        <v>36</v>
      </c>
    </row>
    <row r="74" spans="1:4" ht="12.75">
      <c r="A74" s="65" t="s">
        <v>619</v>
      </c>
      <c r="B74" s="65" t="s">
        <v>37</v>
      </c>
      <c r="C74" s="65" t="s">
        <v>590</v>
      </c>
      <c r="D74" s="54" t="s">
        <v>38</v>
      </c>
    </row>
    <row r="75" spans="1:4" ht="12.75">
      <c r="A75" s="65" t="s">
        <v>621</v>
      </c>
      <c r="B75" s="65" t="s">
        <v>376</v>
      </c>
      <c r="C75" s="65" t="s">
        <v>590</v>
      </c>
      <c r="D75" s="54" t="s">
        <v>380</v>
      </c>
    </row>
    <row r="76" spans="1:4" ht="12.75">
      <c r="A76" s="65" t="s">
        <v>624</v>
      </c>
      <c r="B76" s="65" t="s">
        <v>39</v>
      </c>
      <c r="C76" s="65" t="s">
        <v>590</v>
      </c>
      <c r="D76" s="55">
        <v>40077</v>
      </c>
    </row>
    <row r="77" spans="1:4" ht="13.5" thickBot="1">
      <c r="A77" s="65" t="s">
        <v>626</v>
      </c>
      <c r="B77" s="65" t="s">
        <v>40</v>
      </c>
      <c r="C77" s="65" t="s">
        <v>590</v>
      </c>
      <c r="D77" s="56"/>
    </row>
    <row r="78" spans="1:4" ht="12.75">
      <c r="A78" s="65" t="s">
        <v>615</v>
      </c>
      <c r="B78" s="65" t="s">
        <v>33</v>
      </c>
      <c r="C78" s="65" t="s">
        <v>590</v>
      </c>
      <c r="D78" s="53" t="s">
        <v>3</v>
      </c>
    </row>
    <row r="79" spans="1:4" ht="12.75">
      <c r="A79" s="65" t="s">
        <v>617</v>
      </c>
      <c r="B79" s="65" t="s">
        <v>35</v>
      </c>
      <c r="C79" s="65" t="s">
        <v>590</v>
      </c>
      <c r="D79" s="54" t="s">
        <v>36</v>
      </c>
    </row>
    <row r="80" spans="1:4" ht="12.75">
      <c r="A80" s="65" t="s">
        <v>619</v>
      </c>
      <c r="B80" s="65" t="s">
        <v>37</v>
      </c>
      <c r="C80" s="65" t="s">
        <v>590</v>
      </c>
      <c r="D80" s="54" t="s">
        <v>41</v>
      </c>
    </row>
    <row r="81" spans="1:4" ht="12.75">
      <c r="A81" s="65" t="s">
        <v>621</v>
      </c>
      <c r="B81" s="65" t="s">
        <v>376</v>
      </c>
      <c r="C81" s="65" t="s">
        <v>590</v>
      </c>
      <c r="D81" s="54" t="s">
        <v>383</v>
      </c>
    </row>
    <row r="82" spans="1:4" ht="12.75">
      <c r="A82" s="65" t="s">
        <v>624</v>
      </c>
      <c r="B82" s="65" t="s">
        <v>39</v>
      </c>
      <c r="C82" s="65" t="s">
        <v>590</v>
      </c>
      <c r="D82" s="55">
        <v>40842</v>
      </c>
    </row>
    <row r="83" spans="1:4" ht="13.5" thickBot="1">
      <c r="A83" s="65" t="s">
        <v>626</v>
      </c>
      <c r="B83" s="65" t="s">
        <v>40</v>
      </c>
      <c r="C83" s="65" t="s">
        <v>590</v>
      </c>
      <c r="D83" s="56"/>
    </row>
    <row r="84" spans="1:4" ht="12.75">
      <c r="A84" s="67" t="s">
        <v>678</v>
      </c>
      <c r="B84" s="68"/>
      <c r="C84" s="68"/>
      <c r="D84" s="69"/>
    </row>
    <row r="85" spans="1:4" ht="12.75">
      <c r="A85" s="65" t="s">
        <v>628</v>
      </c>
      <c r="B85" s="65" t="s">
        <v>679</v>
      </c>
      <c r="C85" s="65" t="s">
        <v>590</v>
      </c>
      <c r="D85" s="61" t="str">
        <f>+ХарактеристДома!F76</f>
        <v>централизованная</v>
      </c>
    </row>
    <row r="86" spans="1:4" ht="12.75">
      <c r="A86" s="65" t="s">
        <v>630</v>
      </c>
      <c r="B86" s="65" t="s">
        <v>680</v>
      </c>
      <c r="C86" s="65" t="s">
        <v>547</v>
      </c>
      <c r="D86" s="61"/>
    </row>
    <row r="87" spans="1:4" ht="12.75">
      <c r="A87" s="67" t="s">
        <v>681</v>
      </c>
      <c r="B87" s="68"/>
      <c r="C87" s="68"/>
      <c r="D87" s="69"/>
    </row>
    <row r="88" spans="1:4" ht="12.75">
      <c r="A88" s="65" t="s">
        <v>632</v>
      </c>
      <c r="B88" s="65" t="s">
        <v>682</v>
      </c>
      <c r="C88" s="65" t="s">
        <v>590</v>
      </c>
      <c r="D88" s="61" t="str">
        <f>+ХарактеристДома!F63</f>
        <v>централизованная</v>
      </c>
    </row>
    <row r="89" spans="1:4" ht="12.75">
      <c r="A89" s="67" t="s">
        <v>683</v>
      </c>
      <c r="B89" s="68"/>
      <c r="C89" s="68"/>
      <c r="D89" s="69"/>
    </row>
    <row r="90" spans="1:4" ht="12.75">
      <c r="A90" s="65" t="s">
        <v>634</v>
      </c>
      <c r="B90" s="65" t="s">
        <v>684</v>
      </c>
      <c r="C90" s="65" t="s">
        <v>590</v>
      </c>
      <c r="D90" s="61" t="str">
        <f>+ХарактеристДома!F67</f>
        <v>отсутствует</v>
      </c>
    </row>
    <row r="91" spans="1:4" ht="12.75">
      <c r="A91" s="67" t="s">
        <v>685</v>
      </c>
      <c r="B91" s="68"/>
      <c r="C91" s="68"/>
      <c r="D91" s="69"/>
    </row>
    <row r="92" spans="1:4" ht="12.75">
      <c r="A92" s="65" t="s">
        <v>636</v>
      </c>
      <c r="B92" s="65" t="s">
        <v>686</v>
      </c>
      <c r="C92" s="75" t="s">
        <v>590</v>
      </c>
      <c r="D92" s="76" t="str">
        <f>+ХарактеристДома!F70</f>
        <v>централизованная</v>
      </c>
    </row>
    <row r="93" spans="1:4" ht="12.75">
      <c r="A93" s="67" t="s">
        <v>687</v>
      </c>
      <c r="B93" s="68"/>
      <c r="C93" s="68"/>
      <c r="D93" s="69"/>
    </row>
    <row r="94" spans="1:4" ht="12.75">
      <c r="A94" s="65" t="s">
        <v>638</v>
      </c>
      <c r="B94" s="65" t="s">
        <v>688</v>
      </c>
      <c r="C94" s="65" t="s">
        <v>590</v>
      </c>
      <c r="D94" s="61" t="str">
        <f>+ХарактеристДома!F73</f>
        <v>централизованная</v>
      </c>
    </row>
    <row r="95" spans="1:4" ht="12.75">
      <c r="A95" s="65" t="s">
        <v>640</v>
      </c>
      <c r="B95" s="65" t="s">
        <v>689</v>
      </c>
      <c r="C95" s="65" t="s">
        <v>690</v>
      </c>
      <c r="D95" s="61"/>
    </row>
    <row r="96" spans="1:4" ht="12.75">
      <c r="A96" s="67" t="s">
        <v>691</v>
      </c>
      <c r="B96" s="68"/>
      <c r="C96" s="68"/>
      <c r="D96" s="69"/>
    </row>
    <row r="97" spans="1:4" ht="15.75">
      <c r="A97" s="65" t="s">
        <v>642</v>
      </c>
      <c r="B97" s="75" t="s">
        <v>692</v>
      </c>
      <c r="C97" s="71" t="s">
        <v>590</v>
      </c>
      <c r="D97" s="61" t="str">
        <f>+ХарактеристДома!F79</f>
        <v>централизованная</v>
      </c>
    </row>
    <row r="98" spans="1:4" ht="12.75">
      <c r="A98" s="75"/>
      <c r="B98" s="77" t="s">
        <v>693</v>
      </c>
      <c r="C98" s="77"/>
      <c r="D98" s="76"/>
    </row>
    <row r="99" spans="1:4" ht="12.75">
      <c r="A99" s="78" t="s">
        <v>644</v>
      </c>
      <c r="B99" s="79" t="s">
        <v>694</v>
      </c>
      <c r="C99" s="80"/>
      <c r="D99" s="115" t="s">
        <v>695</v>
      </c>
    </row>
    <row r="100" spans="1:4" ht="12.75">
      <c r="A100" s="67" t="s">
        <v>696</v>
      </c>
      <c r="B100" s="68"/>
      <c r="C100" s="68"/>
      <c r="D100" s="69"/>
    </row>
    <row r="101" spans="1:4" ht="15.75">
      <c r="A101" s="65" t="s">
        <v>647</v>
      </c>
      <c r="B101" s="65" t="s">
        <v>697</v>
      </c>
      <c r="C101" s="59" t="s">
        <v>590</v>
      </c>
      <c r="D101" s="61" t="s">
        <v>542</v>
      </c>
    </row>
    <row r="102" spans="1:4" ht="12.75">
      <c r="A102" s="67" t="s">
        <v>698</v>
      </c>
      <c r="B102" s="68"/>
      <c r="C102" s="68"/>
      <c r="D102" s="69"/>
    </row>
    <row r="103" spans="1:4" ht="15.75">
      <c r="A103" s="65" t="s">
        <v>649</v>
      </c>
      <c r="B103" s="81" t="s">
        <v>699</v>
      </c>
      <c r="C103" s="59" t="s">
        <v>590</v>
      </c>
      <c r="D103" s="61" t="s">
        <v>700</v>
      </c>
    </row>
    <row r="104" spans="1:4" ht="12.75">
      <c r="A104" s="67" t="s">
        <v>701</v>
      </c>
      <c r="B104" s="68"/>
      <c r="C104" s="68"/>
      <c r="D104" s="69"/>
    </row>
    <row r="105" spans="1:4" ht="15.75">
      <c r="A105" s="65" t="s">
        <v>651</v>
      </c>
      <c r="B105" s="81" t="s">
        <v>702</v>
      </c>
      <c r="C105" s="59" t="s">
        <v>590</v>
      </c>
      <c r="D105" s="61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9"/>
  <sheetViews>
    <sheetView zoomScalePageLayoutView="0" workbookViewId="0" topLeftCell="A1">
      <selection activeCell="A1" sqref="A1:F1"/>
    </sheetView>
  </sheetViews>
  <sheetFormatPr defaultColWidth="9.140625" defaultRowHeight="12.75"/>
  <cols>
    <col min="1" max="2" width="18.28125" style="27" customWidth="1"/>
    <col min="3" max="3" width="50.8515625" style="27" customWidth="1"/>
    <col min="4" max="4" width="9.8515625" style="27" customWidth="1"/>
    <col min="5" max="5" width="5.140625" style="27" customWidth="1"/>
    <col min="6" max="6" width="30.421875" style="27" customWidth="1"/>
    <col min="7" max="16384" width="9.140625" style="27" customWidth="1"/>
  </cols>
  <sheetData>
    <row r="1" spans="1:6" ht="14.25">
      <c r="A1" s="462" t="s">
        <v>518</v>
      </c>
      <c r="B1" s="462"/>
      <c r="C1" s="462"/>
      <c r="D1" s="462"/>
      <c r="E1" s="462"/>
      <c r="F1" s="462"/>
    </row>
    <row r="2" spans="1:6" ht="14.25">
      <c r="A2" s="462" t="s">
        <v>519</v>
      </c>
      <c r="B2" s="462"/>
      <c r="C2" s="462"/>
      <c r="D2" s="462"/>
      <c r="E2" s="462"/>
      <c r="F2" s="462"/>
    </row>
    <row r="3" spans="1:6" ht="28.5" customHeight="1">
      <c r="A3" s="39" t="s">
        <v>520</v>
      </c>
      <c r="B3" s="463" t="s">
        <v>521</v>
      </c>
      <c r="C3" s="464"/>
      <c r="D3" s="465" t="s">
        <v>522</v>
      </c>
      <c r="E3" s="466"/>
      <c r="F3" s="40" t="s">
        <v>523</v>
      </c>
    </row>
    <row r="4" spans="1:6" ht="25.5">
      <c r="A4" s="467" t="s">
        <v>524</v>
      </c>
      <c r="B4" s="467"/>
      <c r="C4" s="467"/>
      <c r="D4" s="41" t="s">
        <v>525</v>
      </c>
      <c r="E4" s="42" t="s">
        <v>526</v>
      </c>
      <c r="F4" s="41" t="s">
        <v>527</v>
      </c>
    </row>
    <row r="5" spans="1:6" ht="12.75">
      <c r="A5" s="468" t="s">
        <v>528</v>
      </c>
      <c r="B5" s="468"/>
      <c r="C5" s="468"/>
      <c r="D5" s="43" t="s">
        <v>529</v>
      </c>
      <c r="E5" s="43">
        <v>1</v>
      </c>
      <c r="F5" s="43" t="s">
        <v>530</v>
      </c>
    </row>
    <row r="6" spans="1:6" ht="12.75">
      <c r="A6" s="468" t="s">
        <v>531</v>
      </c>
      <c r="B6" s="468"/>
      <c r="C6" s="468"/>
      <c r="D6" s="43" t="s">
        <v>532</v>
      </c>
      <c r="E6" s="43">
        <v>2</v>
      </c>
      <c r="F6" s="43">
        <v>35</v>
      </c>
    </row>
    <row r="7" spans="1:6" ht="12.75">
      <c r="A7" s="468" t="s">
        <v>533</v>
      </c>
      <c r="B7" s="468"/>
      <c r="C7" s="468"/>
      <c r="D7" s="43" t="s">
        <v>534</v>
      </c>
      <c r="E7" s="43">
        <v>3</v>
      </c>
      <c r="F7" s="44">
        <v>19701000</v>
      </c>
    </row>
    <row r="8" spans="1:6" ht="12.75">
      <c r="A8" s="468" t="s">
        <v>535</v>
      </c>
      <c r="B8" s="468"/>
      <c r="C8" s="468"/>
      <c r="D8" s="43" t="s">
        <v>529</v>
      </c>
      <c r="E8" s="43">
        <v>4</v>
      </c>
      <c r="F8" s="43" t="s">
        <v>536</v>
      </c>
    </row>
    <row r="9" spans="1:6" ht="12.75">
      <c r="A9" s="468" t="s">
        <v>537</v>
      </c>
      <c r="B9" s="468"/>
      <c r="C9" s="468"/>
      <c r="D9" s="43" t="s">
        <v>529</v>
      </c>
      <c r="E9" s="43">
        <v>5</v>
      </c>
      <c r="F9" s="43">
        <v>2553</v>
      </c>
    </row>
    <row r="10" spans="1:7" ht="12.75">
      <c r="A10" s="469" t="s">
        <v>538</v>
      </c>
      <c r="B10" s="470"/>
      <c r="C10" s="471"/>
      <c r="D10" s="43" t="s">
        <v>529</v>
      </c>
      <c r="E10" s="43">
        <v>6</v>
      </c>
      <c r="F10" s="45" t="s">
        <v>539</v>
      </c>
      <c r="G10" s="46">
        <v>2139</v>
      </c>
    </row>
    <row r="11" spans="1:6" ht="12.75">
      <c r="A11" s="472" t="s">
        <v>540</v>
      </c>
      <c r="B11" s="473" t="s">
        <v>541</v>
      </c>
      <c r="C11" s="473"/>
      <c r="D11" s="43" t="s">
        <v>529</v>
      </c>
      <c r="E11" s="43">
        <v>7</v>
      </c>
      <c r="F11" s="43" t="s">
        <v>542</v>
      </c>
    </row>
    <row r="12" spans="1:6" ht="12.75">
      <c r="A12" s="472"/>
      <c r="B12" s="473" t="s">
        <v>543</v>
      </c>
      <c r="C12" s="473"/>
      <c r="D12" s="43" t="s">
        <v>544</v>
      </c>
      <c r="E12" s="43">
        <v>8</v>
      </c>
      <c r="F12" s="43" t="s">
        <v>545</v>
      </c>
    </row>
    <row r="13" spans="1:6" ht="12.75">
      <c r="A13" s="472"/>
      <c r="B13" s="473" t="s">
        <v>546</v>
      </c>
      <c r="C13" s="473"/>
      <c r="D13" s="43" t="s">
        <v>547</v>
      </c>
      <c r="E13" s="43">
        <v>9</v>
      </c>
      <c r="F13" s="43">
        <v>54</v>
      </c>
    </row>
    <row r="14" spans="1:6" ht="12.75">
      <c r="A14" s="472"/>
      <c r="B14" s="473" t="s">
        <v>548</v>
      </c>
      <c r="C14" s="473"/>
      <c r="D14" s="43" t="s">
        <v>547</v>
      </c>
      <c r="E14" s="43">
        <v>10</v>
      </c>
      <c r="F14" s="43">
        <v>125</v>
      </c>
    </row>
    <row r="15" spans="1:6" ht="12.75">
      <c r="A15" s="472"/>
      <c r="B15" s="473" t="s">
        <v>549</v>
      </c>
      <c r="C15" s="473"/>
      <c r="D15" s="43" t="s">
        <v>547</v>
      </c>
      <c r="E15" s="43">
        <v>11</v>
      </c>
      <c r="F15" s="43">
        <v>64</v>
      </c>
    </row>
    <row r="16" spans="1:6" ht="12.75">
      <c r="A16" s="472"/>
      <c r="B16" s="473" t="s">
        <v>550</v>
      </c>
      <c r="C16" s="473"/>
      <c r="D16" s="43" t="s">
        <v>551</v>
      </c>
      <c r="E16" s="43">
        <v>12</v>
      </c>
      <c r="F16" s="43">
        <f>F17+F21+F22</f>
        <v>2690.6</v>
      </c>
    </row>
    <row r="17" spans="1:6" ht="12.75">
      <c r="A17" s="472"/>
      <c r="B17" s="474" t="s">
        <v>552</v>
      </c>
      <c r="C17" s="47" t="s">
        <v>553</v>
      </c>
      <c r="D17" s="43" t="s">
        <v>551</v>
      </c>
      <c r="E17" s="43">
        <v>13</v>
      </c>
      <c r="F17" s="43">
        <v>2437.6</v>
      </c>
    </row>
    <row r="18" spans="1:6" ht="12.75">
      <c r="A18" s="472"/>
      <c r="B18" s="474"/>
      <c r="C18" s="47" t="s">
        <v>554</v>
      </c>
      <c r="D18" s="43" t="s">
        <v>551</v>
      </c>
      <c r="E18" s="43">
        <v>14</v>
      </c>
      <c r="F18" s="43">
        <f>F17-F19</f>
        <v>2252.1</v>
      </c>
    </row>
    <row r="19" spans="1:6" ht="12.75">
      <c r="A19" s="472"/>
      <c r="B19" s="474"/>
      <c r="C19" s="47" t="s">
        <v>555</v>
      </c>
      <c r="D19" s="43" t="s">
        <v>551</v>
      </c>
      <c r="E19" s="43">
        <v>15</v>
      </c>
      <c r="F19" s="43">
        <v>185.5</v>
      </c>
    </row>
    <row r="20" spans="1:6" ht="12.75">
      <c r="A20" s="472"/>
      <c r="B20" s="474"/>
      <c r="C20" s="47" t="s">
        <v>556</v>
      </c>
      <c r="D20" s="43" t="s">
        <v>551</v>
      </c>
      <c r="E20" s="43">
        <v>16</v>
      </c>
      <c r="F20" s="43">
        <v>0</v>
      </c>
    </row>
    <row r="21" spans="1:6" ht="12.75">
      <c r="A21" s="472"/>
      <c r="B21" s="475" t="s">
        <v>557</v>
      </c>
      <c r="C21" s="476"/>
      <c r="D21" s="43" t="s">
        <v>551</v>
      </c>
      <c r="E21" s="43">
        <v>17</v>
      </c>
      <c r="F21" s="43">
        <v>180.3</v>
      </c>
    </row>
    <row r="22" spans="1:6" ht="12.75">
      <c r="A22" s="472"/>
      <c r="B22" s="475" t="s">
        <v>558</v>
      </c>
      <c r="C22" s="476"/>
      <c r="D22" s="43" t="s">
        <v>551</v>
      </c>
      <c r="E22" s="43">
        <v>18</v>
      </c>
      <c r="F22" s="43">
        <v>72.7</v>
      </c>
    </row>
    <row r="23" spans="1:6" ht="12.75">
      <c r="A23" s="472"/>
      <c r="B23" s="475" t="s">
        <v>559</v>
      </c>
      <c r="C23" s="476"/>
      <c r="D23" s="43" t="s">
        <v>547</v>
      </c>
      <c r="E23" s="43">
        <v>19</v>
      </c>
      <c r="F23" s="43">
        <v>5</v>
      </c>
    </row>
    <row r="24" spans="1:6" ht="12.75">
      <c r="A24" s="472"/>
      <c r="B24" s="475" t="s">
        <v>560</v>
      </c>
      <c r="C24" s="476"/>
      <c r="D24" s="43" t="s">
        <v>547</v>
      </c>
      <c r="E24" s="43">
        <v>20</v>
      </c>
      <c r="F24" s="43">
        <v>3</v>
      </c>
    </row>
    <row r="25" spans="1:6" ht="12.75">
      <c r="A25" s="472"/>
      <c r="B25" s="475" t="s">
        <v>561</v>
      </c>
      <c r="C25" s="476"/>
      <c r="D25" s="43" t="s">
        <v>562</v>
      </c>
      <c r="E25" s="43">
        <v>21</v>
      </c>
      <c r="F25" s="43">
        <v>1965</v>
      </c>
    </row>
    <row r="26" spans="1:6" ht="12.75">
      <c r="A26" s="472"/>
      <c r="B26" s="475" t="s">
        <v>563</v>
      </c>
      <c r="C26" s="476"/>
      <c r="D26" s="43" t="s">
        <v>562</v>
      </c>
      <c r="E26" s="43">
        <v>22</v>
      </c>
      <c r="F26" s="43" t="s">
        <v>564</v>
      </c>
    </row>
    <row r="27" spans="1:6" ht="12.75">
      <c r="A27" s="472"/>
      <c r="B27" s="475" t="s">
        <v>565</v>
      </c>
      <c r="C27" s="476"/>
      <c r="D27" s="43" t="s">
        <v>562</v>
      </c>
      <c r="E27" s="43">
        <v>23</v>
      </c>
      <c r="F27" s="43" t="s">
        <v>564</v>
      </c>
    </row>
    <row r="28" spans="1:6" ht="12.75">
      <c r="A28" s="472"/>
      <c r="B28" s="475" t="s">
        <v>566</v>
      </c>
      <c r="C28" s="476"/>
      <c r="D28" s="43" t="s">
        <v>567</v>
      </c>
      <c r="E28" s="43">
        <v>24</v>
      </c>
      <c r="F28" s="43" t="s">
        <v>568</v>
      </c>
    </row>
    <row r="29" spans="1:6" ht="12.75">
      <c r="A29" s="472"/>
      <c r="B29" s="477" t="s">
        <v>569</v>
      </c>
      <c r="C29" s="47" t="s">
        <v>570</v>
      </c>
      <c r="D29" s="43" t="s">
        <v>571</v>
      </c>
      <c r="E29" s="43">
        <v>25</v>
      </c>
      <c r="F29" s="43">
        <v>38</v>
      </c>
    </row>
    <row r="30" spans="1:6" ht="12.75">
      <c r="A30" s="472"/>
      <c r="B30" s="478"/>
      <c r="C30" s="47" t="s">
        <v>572</v>
      </c>
      <c r="D30" s="43" t="s">
        <v>571</v>
      </c>
      <c r="E30" s="43">
        <v>26</v>
      </c>
      <c r="F30" s="43">
        <v>30</v>
      </c>
    </row>
    <row r="31" spans="1:6" ht="12.75">
      <c r="A31" s="472"/>
      <c r="B31" s="478"/>
      <c r="C31" s="47" t="s">
        <v>573</v>
      </c>
      <c r="D31" s="43" t="s">
        <v>571</v>
      </c>
      <c r="E31" s="43">
        <v>27</v>
      </c>
      <c r="F31" s="43">
        <v>30</v>
      </c>
    </row>
    <row r="32" spans="1:6" ht="12.75">
      <c r="A32" s="472"/>
      <c r="B32" s="479"/>
      <c r="C32" s="47" t="s">
        <v>574</v>
      </c>
      <c r="D32" s="43" t="s">
        <v>571</v>
      </c>
      <c r="E32" s="43">
        <v>28</v>
      </c>
      <c r="F32" s="43">
        <v>30</v>
      </c>
    </row>
    <row r="33" spans="1:6" ht="12.75">
      <c r="A33" s="472"/>
      <c r="B33" s="475" t="s">
        <v>575</v>
      </c>
      <c r="C33" s="476"/>
      <c r="D33" s="43" t="s">
        <v>576</v>
      </c>
      <c r="E33" s="43">
        <v>29</v>
      </c>
      <c r="F33" s="43" t="s">
        <v>577</v>
      </c>
    </row>
    <row r="34" spans="1:6" ht="12.75">
      <c r="A34" s="480" t="s">
        <v>578</v>
      </c>
      <c r="B34" s="472" t="s">
        <v>781</v>
      </c>
      <c r="C34" s="48" t="s">
        <v>570</v>
      </c>
      <c r="D34" s="43" t="s">
        <v>551</v>
      </c>
      <c r="E34" s="43">
        <v>30</v>
      </c>
      <c r="F34" s="43">
        <v>1870</v>
      </c>
    </row>
    <row r="35" spans="1:6" ht="12.75">
      <c r="A35" s="480"/>
      <c r="B35" s="472"/>
      <c r="C35" s="48" t="s">
        <v>782</v>
      </c>
      <c r="D35" s="43" t="s">
        <v>551</v>
      </c>
      <c r="E35" s="43">
        <v>31</v>
      </c>
      <c r="F35" s="43">
        <v>1449.79</v>
      </c>
    </row>
    <row r="36" spans="1:6" ht="12.75">
      <c r="A36" s="480"/>
      <c r="B36" s="472"/>
      <c r="C36" s="48" t="s">
        <v>783</v>
      </c>
      <c r="D36" s="43" t="s">
        <v>551</v>
      </c>
      <c r="E36" s="43">
        <v>32</v>
      </c>
      <c r="F36" s="43">
        <v>0</v>
      </c>
    </row>
    <row r="37" spans="1:6" ht="12.75">
      <c r="A37" s="480"/>
      <c r="B37" s="472"/>
      <c r="C37" s="48" t="s">
        <v>784</v>
      </c>
      <c r="D37" s="43" t="s">
        <v>551</v>
      </c>
      <c r="E37" s="43">
        <v>33</v>
      </c>
      <c r="F37" s="43">
        <v>0</v>
      </c>
    </row>
    <row r="38" spans="1:6" ht="12.75">
      <c r="A38" s="480"/>
      <c r="B38" s="472"/>
      <c r="C38" s="48" t="s">
        <v>785</v>
      </c>
      <c r="D38" s="43" t="s">
        <v>551</v>
      </c>
      <c r="E38" s="43">
        <v>34</v>
      </c>
      <c r="F38" s="43">
        <v>0</v>
      </c>
    </row>
    <row r="39" spans="1:6" ht="12.75">
      <c r="A39" s="480"/>
      <c r="B39" s="472"/>
      <c r="C39" s="48" t="s">
        <v>786</v>
      </c>
      <c r="D39" s="43" t="s">
        <v>551</v>
      </c>
      <c r="E39" s="43">
        <v>35</v>
      </c>
      <c r="F39" s="43">
        <v>0</v>
      </c>
    </row>
    <row r="40" spans="1:6" ht="12.75">
      <c r="A40" s="480"/>
      <c r="B40" s="472"/>
      <c r="C40" s="48" t="s">
        <v>787</v>
      </c>
      <c r="D40" s="43" t="s">
        <v>551</v>
      </c>
      <c r="E40" s="43">
        <v>36</v>
      </c>
      <c r="F40" s="43">
        <v>0</v>
      </c>
    </row>
    <row r="41" spans="1:6" ht="12.75">
      <c r="A41" s="480"/>
      <c r="B41" s="472"/>
      <c r="C41" s="48" t="s">
        <v>788</v>
      </c>
      <c r="D41" s="43" t="s">
        <v>551</v>
      </c>
      <c r="E41" s="43">
        <v>37</v>
      </c>
      <c r="F41" s="43">
        <v>0</v>
      </c>
    </row>
    <row r="42" spans="1:6" ht="12.75">
      <c r="A42" s="480"/>
      <c r="B42" s="472"/>
      <c r="C42" s="48" t="s">
        <v>789</v>
      </c>
      <c r="D42" s="43" t="s">
        <v>551</v>
      </c>
      <c r="E42" s="43">
        <v>38</v>
      </c>
      <c r="F42" s="43">
        <v>0</v>
      </c>
    </row>
    <row r="43" spans="1:6" ht="12.75">
      <c r="A43" s="480"/>
      <c r="B43" s="472"/>
      <c r="C43" s="48" t="s">
        <v>790</v>
      </c>
      <c r="D43" s="43" t="s">
        <v>551</v>
      </c>
      <c r="E43" s="43">
        <v>39</v>
      </c>
      <c r="F43" s="43">
        <v>0</v>
      </c>
    </row>
    <row r="44" spans="1:6" ht="12.75">
      <c r="A44" s="480"/>
      <c r="B44" s="472"/>
      <c r="C44" s="48" t="s">
        <v>791</v>
      </c>
      <c r="D44" s="43" t="s">
        <v>551</v>
      </c>
      <c r="E44" s="43">
        <v>40</v>
      </c>
      <c r="F44" s="43">
        <v>93.53</v>
      </c>
    </row>
    <row r="45" spans="1:6" ht="12.75">
      <c r="A45" s="480"/>
      <c r="B45" s="472"/>
      <c r="C45" s="48" t="s">
        <v>792</v>
      </c>
      <c r="D45" s="43" t="s">
        <v>551</v>
      </c>
      <c r="E45" s="43">
        <v>41</v>
      </c>
      <c r="F45" s="43">
        <v>20.16</v>
      </c>
    </row>
    <row r="46" spans="1:6" ht="12.75">
      <c r="A46" s="480"/>
      <c r="B46" s="472"/>
      <c r="C46" s="48" t="s">
        <v>793</v>
      </c>
      <c r="D46" s="43" t="s">
        <v>551</v>
      </c>
      <c r="E46" s="43">
        <v>42</v>
      </c>
      <c r="F46" s="43">
        <v>0</v>
      </c>
    </row>
    <row r="47" spans="1:6" ht="12.75">
      <c r="A47" s="480"/>
      <c r="B47" s="472"/>
      <c r="C47" s="48" t="s">
        <v>794</v>
      </c>
      <c r="D47" s="43" t="s">
        <v>551</v>
      </c>
      <c r="E47" s="43">
        <v>43</v>
      </c>
      <c r="F47" s="43">
        <v>320.05</v>
      </c>
    </row>
    <row r="48" spans="1:6" ht="12.75">
      <c r="A48" s="480"/>
      <c r="B48" s="472"/>
      <c r="C48" s="48" t="s">
        <v>795</v>
      </c>
      <c r="D48" s="43" t="s">
        <v>551</v>
      </c>
      <c r="E48" s="43">
        <v>44</v>
      </c>
      <c r="F48" s="43">
        <v>80</v>
      </c>
    </row>
    <row r="49" spans="1:6" ht="12.75">
      <c r="A49" s="480"/>
      <c r="B49" s="476" t="s">
        <v>796</v>
      </c>
      <c r="C49" s="476"/>
      <c r="D49" s="43" t="s">
        <v>562</v>
      </c>
      <c r="E49" s="43">
        <v>45</v>
      </c>
      <c r="F49" s="43" t="s">
        <v>564</v>
      </c>
    </row>
    <row r="50" spans="1:6" ht="12.75">
      <c r="A50" s="480" t="s">
        <v>797</v>
      </c>
      <c r="B50" s="472" t="s">
        <v>798</v>
      </c>
      <c r="C50" s="48" t="s">
        <v>570</v>
      </c>
      <c r="D50" s="43" t="s">
        <v>551</v>
      </c>
      <c r="E50" s="43">
        <v>46</v>
      </c>
      <c r="F50" s="43">
        <v>898.7</v>
      </c>
    </row>
    <row r="51" spans="1:6" ht="12.75">
      <c r="A51" s="480"/>
      <c r="B51" s="472"/>
      <c r="C51" s="48" t="s">
        <v>799</v>
      </c>
      <c r="D51" s="43" t="s">
        <v>551</v>
      </c>
      <c r="E51" s="43">
        <v>47</v>
      </c>
      <c r="F51" s="43">
        <v>898.7</v>
      </c>
    </row>
    <row r="52" spans="1:6" ht="12.75">
      <c r="A52" s="480"/>
      <c r="B52" s="472"/>
      <c r="C52" s="48" t="s">
        <v>800</v>
      </c>
      <c r="D52" s="43" t="s">
        <v>551</v>
      </c>
      <c r="E52" s="43">
        <v>48</v>
      </c>
      <c r="F52" s="43">
        <v>0</v>
      </c>
    </row>
    <row r="53" spans="1:6" ht="12.75">
      <c r="A53" s="480"/>
      <c r="B53" s="472"/>
      <c r="C53" s="48" t="s">
        <v>801</v>
      </c>
      <c r="D53" s="43" t="s">
        <v>551</v>
      </c>
      <c r="E53" s="43">
        <v>49</v>
      </c>
      <c r="F53" s="43">
        <v>0</v>
      </c>
    </row>
    <row r="54" spans="1:6" ht="12.75">
      <c r="A54" s="480"/>
      <c r="B54" s="472"/>
      <c r="C54" s="48" t="s">
        <v>802</v>
      </c>
      <c r="D54" s="43" t="s">
        <v>551</v>
      </c>
      <c r="E54" s="43">
        <v>50</v>
      </c>
      <c r="F54" s="43">
        <v>0</v>
      </c>
    </row>
    <row r="55" spans="1:6" ht="12.75">
      <c r="A55" s="480"/>
      <c r="B55" s="476" t="s">
        <v>803</v>
      </c>
      <c r="C55" s="476"/>
      <c r="D55" s="43" t="s">
        <v>562</v>
      </c>
      <c r="E55" s="43">
        <v>51</v>
      </c>
      <c r="F55" s="43" t="s">
        <v>564</v>
      </c>
    </row>
    <row r="56" spans="1:6" ht="12.75">
      <c r="A56" s="480" t="s">
        <v>804</v>
      </c>
      <c r="B56" s="476" t="s">
        <v>805</v>
      </c>
      <c r="C56" s="476"/>
      <c r="D56" s="43" t="s">
        <v>806</v>
      </c>
      <c r="E56" s="43">
        <v>52</v>
      </c>
      <c r="F56" s="43" t="s">
        <v>807</v>
      </c>
    </row>
    <row r="57" spans="1:6" ht="12.75">
      <c r="A57" s="480"/>
      <c r="B57" s="476" t="s">
        <v>808</v>
      </c>
      <c r="C57" s="476"/>
      <c r="D57" s="43" t="s">
        <v>809</v>
      </c>
      <c r="E57" s="43">
        <v>53</v>
      </c>
      <c r="F57" s="43">
        <v>0</v>
      </c>
    </row>
    <row r="58" spans="1:6" ht="12.75">
      <c r="A58" s="480"/>
      <c r="B58" s="476" t="s">
        <v>810</v>
      </c>
      <c r="C58" s="476"/>
      <c r="D58" s="43" t="s">
        <v>562</v>
      </c>
      <c r="E58" s="43">
        <v>54</v>
      </c>
      <c r="F58" s="43" t="s">
        <v>564</v>
      </c>
    </row>
    <row r="59" spans="1:6" ht="12.75">
      <c r="A59" s="480"/>
      <c r="B59" s="476" t="s">
        <v>811</v>
      </c>
      <c r="C59" s="476"/>
      <c r="D59" s="43" t="s">
        <v>809</v>
      </c>
      <c r="E59" s="43">
        <v>55</v>
      </c>
      <c r="F59" s="43">
        <v>488.6</v>
      </c>
    </row>
    <row r="60" spans="1:6" ht="25.5">
      <c r="A60" s="480" t="s">
        <v>812</v>
      </c>
      <c r="B60" s="480"/>
      <c r="C60" s="49" t="s">
        <v>813</v>
      </c>
      <c r="D60" s="43" t="s">
        <v>562</v>
      </c>
      <c r="E60" s="43">
        <v>56</v>
      </c>
      <c r="F60" s="43" t="s">
        <v>564</v>
      </c>
    </row>
    <row r="61" spans="1:6" ht="12.75">
      <c r="A61" s="480" t="s">
        <v>814</v>
      </c>
      <c r="B61" s="476" t="s">
        <v>815</v>
      </c>
      <c r="C61" s="476"/>
      <c r="D61" s="43" t="s">
        <v>547</v>
      </c>
      <c r="E61" s="43">
        <v>57</v>
      </c>
      <c r="F61" s="43">
        <v>0</v>
      </c>
    </row>
    <row r="62" spans="1:6" ht="12.75">
      <c r="A62" s="480"/>
      <c r="B62" s="476" t="s">
        <v>816</v>
      </c>
      <c r="C62" s="476"/>
      <c r="D62" s="43" t="s">
        <v>562</v>
      </c>
      <c r="E62" s="43">
        <v>58</v>
      </c>
      <c r="F62" s="43" t="s">
        <v>564</v>
      </c>
    </row>
    <row r="63" spans="1:6" ht="12.75">
      <c r="A63" s="477" t="s">
        <v>817</v>
      </c>
      <c r="B63" s="476" t="s">
        <v>818</v>
      </c>
      <c r="C63" s="476"/>
      <c r="D63" s="43" t="s">
        <v>819</v>
      </c>
      <c r="E63" s="43">
        <v>59</v>
      </c>
      <c r="F63" s="43" t="s">
        <v>820</v>
      </c>
    </row>
    <row r="64" spans="1:6" ht="12.75">
      <c r="A64" s="478"/>
      <c r="B64" s="476" t="s">
        <v>821</v>
      </c>
      <c r="C64" s="476"/>
      <c r="D64" s="43" t="s">
        <v>547</v>
      </c>
      <c r="E64" s="43">
        <v>60</v>
      </c>
      <c r="F64" s="43">
        <v>1</v>
      </c>
    </row>
    <row r="65" spans="1:6" ht="12.75">
      <c r="A65" s="478"/>
      <c r="B65" s="476" t="s">
        <v>822</v>
      </c>
      <c r="C65" s="476"/>
      <c r="D65" s="43" t="s">
        <v>823</v>
      </c>
      <c r="E65" s="43">
        <v>61</v>
      </c>
      <c r="F65" s="43">
        <v>1472</v>
      </c>
    </row>
    <row r="66" spans="1:6" ht="12.75">
      <c r="A66" s="479"/>
      <c r="B66" s="476" t="s">
        <v>824</v>
      </c>
      <c r="C66" s="476"/>
      <c r="D66" s="43" t="s">
        <v>562</v>
      </c>
      <c r="E66" s="43">
        <v>62</v>
      </c>
      <c r="F66" s="43" t="s">
        <v>564</v>
      </c>
    </row>
    <row r="67" spans="1:6" ht="12.75">
      <c r="A67" s="472" t="s">
        <v>825</v>
      </c>
      <c r="B67" s="472"/>
      <c r="C67" s="48" t="s">
        <v>826</v>
      </c>
      <c r="D67" s="43" t="s">
        <v>827</v>
      </c>
      <c r="E67" s="43">
        <v>63</v>
      </c>
      <c r="F67" s="43" t="s">
        <v>542</v>
      </c>
    </row>
    <row r="68" spans="1:6" ht="12.75">
      <c r="A68" s="472"/>
      <c r="B68" s="472"/>
      <c r="C68" s="48" t="s">
        <v>828</v>
      </c>
      <c r="D68" s="43" t="s">
        <v>823</v>
      </c>
      <c r="E68" s="43">
        <v>64</v>
      </c>
      <c r="F68" s="43">
        <v>0</v>
      </c>
    </row>
    <row r="69" spans="1:6" ht="12.75">
      <c r="A69" s="472"/>
      <c r="B69" s="472"/>
      <c r="C69" s="48" t="s">
        <v>829</v>
      </c>
      <c r="D69" s="43" t="s">
        <v>562</v>
      </c>
      <c r="E69" s="43">
        <v>65</v>
      </c>
      <c r="F69" s="43" t="s">
        <v>564</v>
      </c>
    </row>
    <row r="70" spans="1:6" ht="12.75">
      <c r="A70" s="472"/>
      <c r="B70" s="472"/>
      <c r="C70" s="48" t="s">
        <v>830</v>
      </c>
      <c r="D70" s="43" t="s">
        <v>831</v>
      </c>
      <c r="E70" s="43">
        <v>66</v>
      </c>
      <c r="F70" s="43" t="s">
        <v>820</v>
      </c>
    </row>
    <row r="71" spans="1:6" ht="12.75">
      <c r="A71" s="472"/>
      <c r="B71" s="472"/>
      <c r="C71" s="48" t="s">
        <v>832</v>
      </c>
      <c r="D71" s="43" t="s">
        <v>823</v>
      </c>
      <c r="E71" s="43">
        <v>67</v>
      </c>
      <c r="F71" s="43">
        <v>261</v>
      </c>
    </row>
    <row r="72" spans="1:6" ht="12.75">
      <c r="A72" s="472"/>
      <c r="B72" s="472"/>
      <c r="C72" s="48" t="s">
        <v>833</v>
      </c>
      <c r="D72" s="43" t="s">
        <v>562</v>
      </c>
      <c r="E72" s="43">
        <v>68</v>
      </c>
      <c r="F72" s="43" t="s">
        <v>564</v>
      </c>
    </row>
    <row r="73" spans="1:6" ht="12.75">
      <c r="A73" s="472" t="s">
        <v>834</v>
      </c>
      <c r="B73" s="472"/>
      <c r="C73" s="48" t="s">
        <v>835</v>
      </c>
      <c r="D73" s="43" t="s">
        <v>836</v>
      </c>
      <c r="E73" s="43">
        <v>69</v>
      </c>
      <c r="F73" s="43" t="s">
        <v>820</v>
      </c>
    </row>
    <row r="74" spans="1:6" ht="12.75">
      <c r="A74" s="472"/>
      <c r="B74" s="472"/>
      <c r="C74" s="48" t="s">
        <v>837</v>
      </c>
      <c r="D74" s="43" t="s">
        <v>823</v>
      </c>
      <c r="E74" s="43">
        <v>70</v>
      </c>
      <c r="F74" s="43">
        <v>297</v>
      </c>
    </row>
    <row r="75" spans="1:6" ht="12.75">
      <c r="A75" s="472"/>
      <c r="B75" s="472"/>
      <c r="C75" s="48" t="s">
        <v>833</v>
      </c>
      <c r="D75" s="43" t="s">
        <v>562</v>
      </c>
      <c r="E75" s="43">
        <v>71</v>
      </c>
      <c r="F75" s="43" t="s">
        <v>564</v>
      </c>
    </row>
    <row r="76" spans="1:6" ht="12.75">
      <c r="A76" s="472" t="s">
        <v>838</v>
      </c>
      <c r="B76" s="472"/>
      <c r="C76" s="48" t="s">
        <v>839</v>
      </c>
      <c r="D76" s="43" t="s">
        <v>840</v>
      </c>
      <c r="E76" s="43">
        <v>72</v>
      </c>
      <c r="F76" s="43" t="s">
        <v>820</v>
      </c>
    </row>
    <row r="77" spans="1:6" ht="12.75">
      <c r="A77" s="472"/>
      <c r="B77" s="472"/>
      <c r="C77" s="48" t="s">
        <v>841</v>
      </c>
      <c r="D77" s="43" t="s">
        <v>823</v>
      </c>
      <c r="E77" s="43">
        <v>73</v>
      </c>
      <c r="F77" s="43">
        <v>570</v>
      </c>
    </row>
    <row r="78" spans="1:6" ht="12.75">
      <c r="A78" s="472"/>
      <c r="B78" s="472"/>
      <c r="C78" s="48" t="s">
        <v>833</v>
      </c>
      <c r="D78" s="43" t="s">
        <v>562</v>
      </c>
      <c r="E78" s="43">
        <v>74</v>
      </c>
      <c r="F78" s="43" t="s">
        <v>564</v>
      </c>
    </row>
    <row r="79" spans="1:6" ht="12.75">
      <c r="A79" s="472" t="s">
        <v>842</v>
      </c>
      <c r="B79" s="472"/>
      <c r="C79" s="48" t="s">
        <v>843</v>
      </c>
      <c r="D79" s="43" t="s">
        <v>844</v>
      </c>
      <c r="E79" s="43">
        <v>75</v>
      </c>
      <c r="F79" s="43" t="s">
        <v>820</v>
      </c>
    </row>
    <row r="80" spans="1:6" ht="12.75">
      <c r="A80" s="472"/>
      <c r="B80" s="472"/>
      <c r="C80" s="48" t="s">
        <v>850</v>
      </c>
      <c r="D80" s="43" t="s">
        <v>823</v>
      </c>
      <c r="E80" s="43">
        <v>76</v>
      </c>
      <c r="F80" s="43">
        <f>69.2+433</f>
        <v>502.2</v>
      </c>
    </row>
    <row r="81" spans="1:6" ht="12.75">
      <c r="A81" s="472"/>
      <c r="B81" s="472"/>
      <c r="C81" s="48" t="s">
        <v>851</v>
      </c>
      <c r="D81" s="43" t="s">
        <v>823</v>
      </c>
      <c r="E81" s="43">
        <v>77</v>
      </c>
      <c r="F81" s="43">
        <v>0</v>
      </c>
    </row>
    <row r="82" spans="1:6" ht="12.75">
      <c r="A82" s="472"/>
      <c r="B82" s="472"/>
      <c r="C82" s="48" t="s">
        <v>833</v>
      </c>
      <c r="D82" s="43" t="s">
        <v>562</v>
      </c>
      <c r="E82" s="43">
        <v>78</v>
      </c>
      <c r="F82" s="43">
        <v>0</v>
      </c>
    </row>
    <row r="83" spans="1:6" ht="12.75">
      <c r="A83" s="472" t="s">
        <v>852</v>
      </c>
      <c r="B83" s="472" t="s">
        <v>853</v>
      </c>
      <c r="C83" s="48" t="s">
        <v>553</v>
      </c>
      <c r="D83" s="43" t="s">
        <v>547</v>
      </c>
      <c r="E83" s="43">
        <v>79</v>
      </c>
      <c r="F83" s="43">
        <v>0</v>
      </c>
    </row>
    <row r="84" spans="1:6" ht="12.75">
      <c r="A84" s="472"/>
      <c r="B84" s="472"/>
      <c r="C84" s="48" t="s">
        <v>854</v>
      </c>
      <c r="D84" s="43" t="s">
        <v>547</v>
      </c>
      <c r="E84" s="43">
        <v>80</v>
      </c>
      <c r="F84" s="43">
        <v>0</v>
      </c>
    </row>
    <row r="85" spans="1:6" ht="12.75">
      <c r="A85" s="472"/>
      <c r="B85" s="472"/>
      <c r="C85" s="48" t="s">
        <v>855</v>
      </c>
      <c r="D85" s="43" t="s">
        <v>547</v>
      </c>
      <c r="E85" s="43">
        <v>81</v>
      </c>
      <c r="F85" s="43">
        <v>0</v>
      </c>
    </row>
    <row r="86" spans="1:6" ht="12.75">
      <c r="A86" s="472"/>
      <c r="B86" s="472"/>
      <c r="C86" s="48" t="s">
        <v>856</v>
      </c>
      <c r="D86" s="43" t="s">
        <v>547</v>
      </c>
      <c r="E86" s="43">
        <v>82</v>
      </c>
      <c r="F86" s="43">
        <v>0</v>
      </c>
    </row>
    <row r="87" spans="1:6" ht="12.75">
      <c r="A87" s="472"/>
      <c r="B87" s="472"/>
      <c r="C87" s="48" t="s">
        <v>857</v>
      </c>
      <c r="D87" s="43" t="s">
        <v>547</v>
      </c>
      <c r="E87" s="43">
        <v>83</v>
      </c>
      <c r="F87" s="43">
        <v>0</v>
      </c>
    </row>
    <row r="88" spans="1:6" ht="12.75">
      <c r="A88" s="472"/>
      <c r="B88" s="472"/>
      <c r="C88" s="48" t="s">
        <v>858</v>
      </c>
      <c r="D88" s="43" t="s">
        <v>547</v>
      </c>
      <c r="E88" s="43">
        <v>84</v>
      </c>
      <c r="F88" s="43">
        <v>0</v>
      </c>
    </row>
    <row r="89" spans="1:6" ht="12.75">
      <c r="A89" s="472"/>
      <c r="B89" s="472"/>
      <c r="C89" s="48" t="s">
        <v>859</v>
      </c>
      <c r="D89" s="43" t="s">
        <v>547</v>
      </c>
      <c r="E89" s="43">
        <v>85</v>
      </c>
      <c r="F89" s="43">
        <v>0</v>
      </c>
    </row>
    <row r="90" spans="1:6" ht="12.75">
      <c r="A90" s="472"/>
      <c r="B90" s="472"/>
      <c r="C90" s="48" t="s">
        <v>860</v>
      </c>
      <c r="D90" s="43" t="s">
        <v>547</v>
      </c>
      <c r="E90" s="43">
        <v>86</v>
      </c>
      <c r="F90" s="43">
        <v>0</v>
      </c>
    </row>
    <row r="91" spans="1:6" ht="12.75">
      <c r="A91" s="472"/>
      <c r="B91" s="472" t="s">
        <v>861</v>
      </c>
      <c r="C91" s="472"/>
      <c r="D91" s="43" t="s">
        <v>547</v>
      </c>
      <c r="E91" s="43">
        <v>87</v>
      </c>
      <c r="F91" s="43">
        <v>0</v>
      </c>
    </row>
    <row r="92" spans="1:6" ht="12.75">
      <c r="A92" s="472"/>
      <c r="B92" s="476" t="s">
        <v>862</v>
      </c>
      <c r="C92" s="476"/>
      <c r="D92" s="43" t="s">
        <v>562</v>
      </c>
      <c r="E92" s="43">
        <v>88</v>
      </c>
      <c r="F92" s="43">
        <v>0</v>
      </c>
    </row>
    <row r="93" spans="1:6" ht="12.75">
      <c r="A93" s="468" t="s">
        <v>863</v>
      </c>
      <c r="B93" s="468"/>
      <c r="C93" s="468"/>
      <c r="D93" s="43" t="s">
        <v>864</v>
      </c>
      <c r="E93" s="43">
        <v>89</v>
      </c>
      <c r="F93" s="43" t="s">
        <v>865</v>
      </c>
    </row>
    <row r="94" spans="1:6" ht="12.75">
      <c r="A94" s="468" t="s">
        <v>29</v>
      </c>
      <c r="B94" s="468"/>
      <c r="C94" s="468"/>
      <c r="D94" s="43" t="s">
        <v>562</v>
      </c>
      <c r="E94" s="43">
        <v>90</v>
      </c>
      <c r="F94" s="43" t="s">
        <v>564</v>
      </c>
    </row>
    <row r="95" spans="1:6" ht="12.75">
      <c r="A95" s="468" t="s">
        <v>30</v>
      </c>
      <c r="B95" s="468"/>
      <c r="C95" s="468"/>
      <c r="D95" s="43" t="s">
        <v>562</v>
      </c>
      <c r="E95" s="43">
        <v>91</v>
      </c>
      <c r="F95" s="43" t="s">
        <v>564</v>
      </c>
    </row>
    <row r="96" spans="1:6" ht="12.75">
      <c r="A96" s="468" t="s">
        <v>31</v>
      </c>
      <c r="B96" s="468"/>
      <c r="C96" s="468"/>
      <c r="D96" s="43" t="s">
        <v>562</v>
      </c>
      <c r="E96" s="43">
        <v>92</v>
      </c>
      <c r="F96" s="43">
        <v>2010</v>
      </c>
    </row>
    <row r="97" spans="1:6" ht="13.5" thickBot="1">
      <c r="A97" s="50" t="s">
        <v>32</v>
      </c>
      <c r="B97" s="51"/>
      <c r="C97" s="51"/>
      <c r="D97" s="52"/>
      <c r="E97" s="52"/>
      <c r="F97" s="52"/>
    </row>
    <row r="98" spans="1:3" ht="12.75" customHeight="1">
      <c r="A98" s="481" t="s">
        <v>33</v>
      </c>
      <c r="B98" s="482"/>
      <c r="C98" s="53" t="s">
        <v>34</v>
      </c>
    </row>
    <row r="99" spans="1:3" ht="12.75">
      <c r="A99" s="483" t="s">
        <v>35</v>
      </c>
      <c r="B99" s="484"/>
      <c r="C99" s="54" t="s">
        <v>36</v>
      </c>
    </row>
    <row r="100" spans="1:3" ht="12.75">
      <c r="A100" s="483" t="s">
        <v>37</v>
      </c>
      <c r="B100" s="484"/>
      <c r="C100" s="54" t="s">
        <v>38</v>
      </c>
    </row>
    <row r="101" spans="1:3" ht="12.75">
      <c r="A101" s="483" t="s">
        <v>376</v>
      </c>
      <c r="B101" s="484"/>
      <c r="C101" s="54" t="s">
        <v>380</v>
      </c>
    </row>
    <row r="102" spans="1:3" ht="12.75">
      <c r="A102" s="483" t="s">
        <v>39</v>
      </c>
      <c r="B102" s="484"/>
      <c r="C102" s="55">
        <v>40077</v>
      </c>
    </row>
    <row r="103" spans="1:3" ht="13.5" thickBot="1">
      <c r="A103" s="485" t="s">
        <v>40</v>
      </c>
      <c r="B103" s="486"/>
      <c r="C103" s="56"/>
    </row>
    <row r="104" spans="1:3" ht="12.75" customHeight="1">
      <c r="A104" s="481" t="s">
        <v>33</v>
      </c>
      <c r="B104" s="482"/>
      <c r="C104" s="53" t="s">
        <v>3</v>
      </c>
    </row>
    <row r="105" spans="1:3" ht="12.75">
      <c r="A105" s="483" t="s">
        <v>35</v>
      </c>
      <c r="B105" s="484"/>
      <c r="C105" s="54" t="s">
        <v>36</v>
      </c>
    </row>
    <row r="106" spans="1:3" ht="12.75">
      <c r="A106" s="483" t="s">
        <v>37</v>
      </c>
      <c r="B106" s="484"/>
      <c r="C106" s="54" t="s">
        <v>41</v>
      </c>
    </row>
    <row r="107" spans="1:3" ht="12.75">
      <c r="A107" s="483" t="s">
        <v>376</v>
      </c>
      <c r="B107" s="484"/>
      <c r="C107" s="54" t="s">
        <v>383</v>
      </c>
    </row>
    <row r="108" spans="1:3" ht="12.75">
      <c r="A108" s="483" t="s">
        <v>39</v>
      </c>
      <c r="B108" s="484"/>
      <c r="C108" s="55">
        <v>40842</v>
      </c>
    </row>
    <row r="109" spans="1:3" ht="13.5" thickBot="1">
      <c r="A109" s="485" t="s">
        <v>40</v>
      </c>
      <c r="B109" s="486"/>
      <c r="C109" s="56"/>
    </row>
  </sheetData>
  <sheetProtection/>
  <mergeCells count="73">
    <mergeCell ref="A106:B106"/>
    <mergeCell ref="A107:B107"/>
    <mergeCell ref="A108:B108"/>
    <mergeCell ref="A109:B109"/>
    <mergeCell ref="A100:B100"/>
    <mergeCell ref="A101:B101"/>
    <mergeCell ref="A102:B102"/>
    <mergeCell ref="A103:B103"/>
    <mergeCell ref="A104:B104"/>
    <mergeCell ref="A105:B105"/>
    <mergeCell ref="A93:C93"/>
    <mergeCell ref="A94:C94"/>
    <mergeCell ref="A95:C95"/>
    <mergeCell ref="A96:C96"/>
    <mergeCell ref="A98:B98"/>
    <mergeCell ref="A99:B99"/>
    <mergeCell ref="A67:B72"/>
    <mergeCell ref="A73:B75"/>
    <mergeCell ref="A76:B78"/>
    <mergeCell ref="A79:B82"/>
    <mergeCell ref="A83:A92"/>
    <mergeCell ref="B83:B90"/>
    <mergeCell ref="B91:C91"/>
    <mergeCell ref="B92:C92"/>
    <mergeCell ref="A61:A62"/>
    <mergeCell ref="B61:C61"/>
    <mergeCell ref="B62:C62"/>
    <mergeCell ref="A63:A66"/>
    <mergeCell ref="B63:C63"/>
    <mergeCell ref="B64:C64"/>
    <mergeCell ref="B65:C65"/>
    <mergeCell ref="B66:C66"/>
    <mergeCell ref="A56:A59"/>
    <mergeCell ref="B56:C56"/>
    <mergeCell ref="B57:C57"/>
    <mergeCell ref="B58:C58"/>
    <mergeCell ref="B59:C59"/>
    <mergeCell ref="A60:B60"/>
    <mergeCell ref="B33:C33"/>
    <mergeCell ref="A34:A49"/>
    <mergeCell ref="B34:B48"/>
    <mergeCell ref="B49:C49"/>
    <mergeCell ref="A50:A55"/>
    <mergeCell ref="B50:B54"/>
    <mergeCell ref="B55:C55"/>
    <mergeCell ref="B24:C24"/>
    <mergeCell ref="B25:C25"/>
    <mergeCell ref="B26:C26"/>
    <mergeCell ref="B27:C27"/>
    <mergeCell ref="B28:C28"/>
    <mergeCell ref="B29:B32"/>
    <mergeCell ref="B15:C15"/>
    <mergeCell ref="B16:C16"/>
    <mergeCell ref="B17:B20"/>
    <mergeCell ref="B21:C21"/>
    <mergeCell ref="B22:C22"/>
    <mergeCell ref="B23:C23"/>
    <mergeCell ref="A6:C6"/>
    <mergeCell ref="A7:C7"/>
    <mergeCell ref="A8:C8"/>
    <mergeCell ref="A9:C9"/>
    <mergeCell ref="A10:C10"/>
    <mergeCell ref="A11:A33"/>
    <mergeCell ref="B11:C11"/>
    <mergeCell ref="B12:C12"/>
    <mergeCell ref="B13:C13"/>
    <mergeCell ref="B14:C14"/>
    <mergeCell ref="A1:F1"/>
    <mergeCell ref="A2:F2"/>
    <mergeCell ref="B3:C3"/>
    <mergeCell ref="D3:E3"/>
    <mergeCell ref="A4:C4"/>
    <mergeCell ref="A5:C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"/>
  <sheetViews>
    <sheetView zoomScale="75" zoomScaleNormal="75" zoomScalePageLayoutView="0" workbookViewId="0" topLeftCell="A1">
      <selection activeCell="L12" sqref="L12"/>
    </sheetView>
  </sheetViews>
  <sheetFormatPr defaultColWidth="9.140625" defaultRowHeight="12.75"/>
  <cols>
    <col min="1" max="1" width="6.7109375" style="0" customWidth="1"/>
    <col min="2" max="2" width="28.7109375" style="0" customWidth="1"/>
    <col min="3" max="3" width="19.421875" style="0" customWidth="1"/>
    <col min="4" max="4" width="9.7109375" style="0" customWidth="1"/>
    <col min="6" max="6" width="24.57421875" style="0" customWidth="1"/>
    <col min="7" max="7" width="26.140625" style="0" customWidth="1"/>
  </cols>
  <sheetData>
    <row r="1" spans="1:8" ht="13.5">
      <c r="A1" s="491" t="s">
        <v>385</v>
      </c>
      <c r="B1" s="459"/>
      <c r="C1" s="459"/>
      <c r="D1" s="459"/>
      <c r="E1" s="459"/>
      <c r="F1" s="459"/>
      <c r="G1" s="459"/>
      <c r="H1" s="459"/>
    </row>
    <row r="2" ht="13.5" thickBot="1"/>
    <row r="3" spans="1:7" ht="32.25" thickBot="1">
      <c r="A3" s="512" t="s">
        <v>42</v>
      </c>
      <c r="B3" s="512" t="s">
        <v>386</v>
      </c>
      <c r="C3" s="512" t="s">
        <v>387</v>
      </c>
      <c r="D3" s="28" t="s">
        <v>388</v>
      </c>
      <c r="E3" s="28" t="s">
        <v>389</v>
      </c>
      <c r="F3" s="514" t="s">
        <v>377</v>
      </c>
      <c r="G3" s="498" t="s">
        <v>375</v>
      </c>
    </row>
    <row r="4" spans="1:7" ht="16.5" thickBot="1">
      <c r="A4" s="513"/>
      <c r="B4" s="513"/>
      <c r="C4" s="513"/>
      <c r="D4" s="28"/>
      <c r="E4" s="28"/>
      <c r="F4" s="515"/>
      <c r="G4" s="499"/>
    </row>
    <row r="5" spans="1:6" ht="16.5" thickBot="1">
      <c r="A5" s="30">
        <v>1</v>
      </c>
      <c r="B5" s="502" t="s">
        <v>378</v>
      </c>
      <c r="C5" s="503"/>
      <c r="D5" s="503"/>
      <c r="E5" s="504"/>
      <c r="F5" s="31"/>
    </row>
    <row r="6" spans="1:7" ht="95.25" thickBot="1">
      <c r="A6" s="31"/>
      <c r="B6" s="31" t="s">
        <v>390</v>
      </c>
      <c r="C6" s="29" t="s">
        <v>391</v>
      </c>
      <c r="D6" s="29">
        <v>26.09</v>
      </c>
      <c r="E6" s="29">
        <v>29.97</v>
      </c>
      <c r="F6" s="31" t="s">
        <v>392</v>
      </c>
      <c r="G6" s="492" t="s">
        <v>379</v>
      </c>
    </row>
    <row r="7" spans="1:7" ht="48" thickBot="1">
      <c r="A7" s="31"/>
      <c r="B7" s="31" t="s">
        <v>393</v>
      </c>
      <c r="C7" s="29" t="s">
        <v>394</v>
      </c>
      <c r="D7" s="29">
        <v>5.183</v>
      </c>
      <c r="E7" s="29">
        <v>5.654</v>
      </c>
      <c r="F7" s="31" t="s">
        <v>395</v>
      </c>
      <c r="G7" s="493"/>
    </row>
    <row r="8" spans="1:6" ht="16.5" thickBot="1">
      <c r="A8" s="30">
        <v>2</v>
      </c>
      <c r="B8" s="502" t="s">
        <v>381</v>
      </c>
      <c r="C8" s="503"/>
      <c r="D8" s="503"/>
      <c r="E8" s="504"/>
      <c r="F8" s="31"/>
    </row>
    <row r="9" spans="1:7" ht="79.5" thickBot="1">
      <c r="A9" s="31"/>
      <c r="B9" s="31" t="s">
        <v>0</v>
      </c>
      <c r="C9" s="29" t="s">
        <v>391</v>
      </c>
      <c r="D9" s="29">
        <v>18.44</v>
      </c>
      <c r="E9" s="29">
        <v>21.18</v>
      </c>
      <c r="F9" s="31" t="s">
        <v>1</v>
      </c>
      <c r="G9" s="492" t="s">
        <v>379</v>
      </c>
    </row>
    <row r="10" spans="1:7" ht="48" thickBot="1">
      <c r="A10" s="31"/>
      <c r="B10" s="31" t="s">
        <v>2</v>
      </c>
      <c r="C10" s="29" t="s">
        <v>394</v>
      </c>
      <c r="D10" s="29">
        <v>9.029</v>
      </c>
      <c r="E10" s="29">
        <v>9.85</v>
      </c>
      <c r="F10" s="31" t="s">
        <v>395</v>
      </c>
      <c r="G10" s="493"/>
    </row>
    <row r="11" spans="1:6" ht="16.5" thickBot="1">
      <c r="A11" s="30">
        <v>3</v>
      </c>
      <c r="B11" s="502" t="s">
        <v>3</v>
      </c>
      <c r="C11" s="503"/>
      <c r="D11" s="503"/>
      <c r="E11" s="504"/>
      <c r="F11" s="31"/>
    </row>
    <row r="12" spans="1:7" ht="79.5" thickBot="1">
      <c r="A12" s="31"/>
      <c r="B12" s="31" t="s">
        <v>4</v>
      </c>
      <c r="C12" s="29" t="s">
        <v>5</v>
      </c>
      <c r="D12" s="29">
        <v>1530.46</v>
      </c>
      <c r="E12" s="29">
        <v>1681.5</v>
      </c>
      <c r="F12" s="35" t="s">
        <v>6</v>
      </c>
      <c r="G12" s="494" t="s">
        <v>382</v>
      </c>
    </row>
    <row r="13" spans="1:7" ht="48" thickBot="1">
      <c r="A13" s="31"/>
      <c r="B13" s="31" t="s">
        <v>9</v>
      </c>
      <c r="C13" s="29" t="s">
        <v>10</v>
      </c>
      <c r="D13" s="29">
        <v>0.03553</v>
      </c>
      <c r="E13" s="29">
        <v>0.03876</v>
      </c>
      <c r="F13" s="36"/>
      <c r="G13" s="495"/>
    </row>
    <row r="14" spans="1:7" ht="48" thickBot="1">
      <c r="A14" s="31"/>
      <c r="B14" s="31" t="s">
        <v>11</v>
      </c>
      <c r="C14" s="29" t="s">
        <v>10</v>
      </c>
      <c r="D14" s="29">
        <v>0.03113</v>
      </c>
      <c r="E14" s="29">
        <v>0.03396</v>
      </c>
      <c r="F14" s="36" t="s">
        <v>7</v>
      </c>
      <c r="G14" s="495"/>
    </row>
    <row r="15" spans="1:7" ht="48" thickBot="1">
      <c r="A15" s="31"/>
      <c r="B15" s="31" t="s">
        <v>12</v>
      </c>
      <c r="C15" s="29" t="s">
        <v>10</v>
      </c>
      <c r="D15" s="29">
        <v>0.02673</v>
      </c>
      <c r="E15" s="29">
        <v>0.02916</v>
      </c>
      <c r="F15" s="36"/>
      <c r="G15" s="495"/>
    </row>
    <row r="16" spans="1:7" ht="48" customHeight="1" thickBot="1">
      <c r="A16" s="31"/>
      <c r="B16" s="31" t="s">
        <v>13</v>
      </c>
      <c r="C16" s="29" t="s">
        <v>10</v>
      </c>
      <c r="D16" s="29">
        <v>0.02794</v>
      </c>
      <c r="E16" s="29">
        <v>0.03048</v>
      </c>
      <c r="F16" s="36" t="s">
        <v>395</v>
      </c>
      <c r="G16" s="496"/>
    </row>
    <row r="17" spans="1:7" ht="16.5" thickBot="1">
      <c r="A17" s="30" t="s">
        <v>14</v>
      </c>
      <c r="B17" s="502" t="s">
        <v>15</v>
      </c>
      <c r="C17" s="503"/>
      <c r="D17" s="503"/>
      <c r="E17" s="504"/>
      <c r="F17" s="36"/>
      <c r="G17" s="496"/>
    </row>
    <row r="18" spans="1:7" ht="48" thickBot="1">
      <c r="A18" s="31"/>
      <c r="B18" s="31" t="s">
        <v>16</v>
      </c>
      <c r="C18" s="29" t="s">
        <v>5</v>
      </c>
      <c r="D18" s="29">
        <v>1530.46</v>
      </c>
      <c r="E18" s="29">
        <v>1681.5</v>
      </c>
      <c r="F18" s="36" t="s">
        <v>8</v>
      </c>
      <c r="G18" s="496"/>
    </row>
    <row r="19" spans="1:7" ht="15.75">
      <c r="A19" s="505"/>
      <c r="B19" s="505" t="s">
        <v>17</v>
      </c>
      <c r="C19" s="33" t="s">
        <v>18</v>
      </c>
      <c r="D19" s="510" t="s">
        <v>20</v>
      </c>
      <c r="E19" s="510" t="s">
        <v>21</v>
      </c>
      <c r="F19" s="36"/>
      <c r="G19" s="496"/>
    </row>
    <row r="20" spans="1:7" ht="16.5" thickBot="1">
      <c r="A20" s="509"/>
      <c r="B20" s="509"/>
      <c r="C20" s="34" t="s">
        <v>19</v>
      </c>
      <c r="D20" s="511"/>
      <c r="E20" s="511"/>
      <c r="F20" s="37"/>
      <c r="G20" s="497"/>
    </row>
    <row r="21" spans="1:6" ht="16.5" thickBot="1">
      <c r="A21" s="30">
        <v>5</v>
      </c>
      <c r="B21" s="502" t="s">
        <v>22</v>
      </c>
      <c r="C21" s="503"/>
      <c r="D21" s="503"/>
      <c r="E21" s="504"/>
      <c r="F21" s="31"/>
    </row>
    <row r="22" spans="1:7" ht="63.75" thickBot="1">
      <c r="A22" s="31"/>
      <c r="B22" s="31" t="s">
        <v>512</v>
      </c>
      <c r="C22" s="29" t="s">
        <v>384</v>
      </c>
      <c r="D22" s="29">
        <v>2.8</v>
      </c>
      <c r="E22" s="29">
        <v>3.06</v>
      </c>
      <c r="F22" s="505" t="s">
        <v>513</v>
      </c>
      <c r="G22" s="500" t="s">
        <v>517</v>
      </c>
    </row>
    <row r="23" spans="1:7" ht="63.75" thickBot="1">
      <c r="A23" s="32"/>
      <c r="B23" s="32" t="s">
        <v>514</v>
      </c>
      <c r="C23" s="33" t="s">
        <v>384</v>
      </c>
      <c r="D23" s="33">
        <v>3.5</v>
      </c>
      <c r="E23" s="33">
        <v>3.83</v>
      </c>
      <c r="F23" s="506"/>
      <c r="G23" s="501"/>
    </row>
    <row r="24" spans="1:7" ht="12.75">
      <c r="A24" s="507" t="s">
        <v>515</v>
      </c>
      <c r="B24" s="507"/>
      <c r="C24" s="507"/>
      <c r="D24" s="507"/>
      <c r="E24" s="507"/>
      <c r="F24" s="507"/>
      <c r="G24" s="508"/>
    </row>
    <row r="25" spans="1:7" ht="12.75">
      <c r="A25" s="489" t="s">
        <v>516</v>
      </c>
      <c r="B25" s="490"/>
      <c r="C25" s="490"/>
      <c r="D25" s="490"/>
      <c r="E25" s="490"/>
      <c r="F25" s="490"/>
      <c r="G25" s="38"/>
    </row>
    <row r="26" ht="15.75">
      <c r="A26" s="5"/>
    </row>
  </sheetData>
  <sheetProtection/>
  <mergeCells count="22">
    <mergeCell ref="A3:A4"/>
    <mergeCell ref="B3:B4"/>
    <mergeCell ref="C3:C4"/>
    <mergeCell ref="F3:F4"/>
    <mergeCell ref="A19:A20"/>
    <mergeCell ref="B19:B20"/>
    <mergeCell ref="D19:D20"/>
    <mergeCell ref="E19:E20"/>
    <mergeCell ref="B5:E5"/>
    <mergeCell ref="B8:E8"/>
    <mergeCell ref="B11:E11"/>
    <mergeCell ref="B17:E17"/>
    <mergeCell ref="A25:F25"/>
    <mergeCell ref="A1:H1"/>
    <mergeCell ref="G6:G7"/>
    <mergeCell ref="G9:G10"/>
    <mergeCell ref="G12:G20"/>
    <mergeCell ref="G3:G4"/>
    <mergeCell ref="G22:G23"/>
    <mergeCell ref="B21:E21"/>
    <mergeCell ref="F22:F23"/>
    <mergeCell ref="A24:G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0">
      <selection activeCell="B5" sqref="B5"/>
    </sheetView>
  </sheetViews>
  <sheetFormatPr defaultColWidth="9.140625" defaultRowHeight="12.75"/>
  <cols>
    <col min="1" max="1" width="7.00390625" style="5" customWidth="1"/>
    <col min="2" max="2" width="14.8515625" style="5" customWidth="1"/>
    <col min="3" max="3" width="65.00390625" style="20" customWidth="1"/>
    <col min="4" max="4" width="10.57421875" style="5" customWidth="1"/>
    <col min="5" max="5" width="13.00390625" style="21" customWidth="1"/>
    <col min="6" max="6" width="13.8515625" style="22" customWidth="1"/>
    <col min="7" max="7" width="17.8515625" style="5" customWidth="1"/>
    <col min="8" max="16384" width="9.140625" style="5" customWidth="1"/>
  </cols>
  <sheetData>
    <row r="1" spans="2:5" ht="47.25" customHeight="1">
      <c r="B1" s="516" t="s">
        <v>373</v>
      </c>
      <c r="C1" s="517"/>
      <c r="D1" s="517"/>
      <c r="E1" s="517"/>
    </row>
    <row r="2" spans="1:7" s="4" customFormat="1" ht="63">
      <c r="A2" s="1" t="s">
        <v>42</v>
      </c>
      <c r="B2" s="1" t="s">
        <v>43</v>
      </c>
      <c r="C2" s="1" t="s">
        <v>44</v>
      </c>
      <c r="D2" s="1" t="s">
        <v>45</v>
      </c>
      <c r="E2" s="2" t="s">
        <v>46</v>
      </c>
      <c r="F2" s="3" t="s">
        <v>47</v>
      </c>
      <c r="G2" s="3" t="s">
        <v>48</v>
      </c>
    </row>
    <row r="3" spans="1:7" ht="15.75">
      <c r="A3" s="518" t="s">
        <v>49</v>
      </c>
      <c r="B3" s="519"/>
      <c r="C3" s="519"/>
      <c r="D3" s="519"/>
      <c r="E3" s="519"/>
      <c r="F3" s="519"/>
      <c r="G3" s="520"/>
    </row>
    <row r="4" spans="1:7" ht="15.75">
      <c r="A4" s="521"/>
      <c r="B4" s="522"/>
      <c r="C4" s="522"/>
      <c r="D4" s="522"/>
      <c r="E4" s="522"/>
      <c r="F4" s="522"/>
      <c r="G4" s="523"/>
    </row>
    <row r="5" spans="1:7" ht="135">
      <c r="A5" s="6" t="s">
        <v>50</v>
      </c>
      <c r="B5" s="7" t="s">
        <v>51</v>
      </c>
      <c r="C5" s="8" t="s">
        <v>52</v>
      </c>
      <c r="D5" s="7" t="s">
        <v>53</v>
      </c>
      <c r="E5" s="9">
        <v>0.04</v>
      </c>
      <c r="F5" s="24">
        <v>40544</v>
      </c>
      <c r="G5" s="25" t="s">
        <v>374</v>
      </c>
    </row>
    <row r="6" spans="1:7" ht="90">
      <c r="A6" s="10" t="s">
        <v>54</v>
      </c>
      <c r="B6" s="11" t="s">
        <v>55</v>
      </c>
      <c r="C6" s="12" t="s">
        <v>56</v>
      </c>
      <c r="D6" s="11" t="s">
        <v>53</v>
      </c>
      <c r="E6" s="13">
        <v>0.013</v>
      </c>
      <c r="F6" s="24">
        <f>$F$5</f>
        <v>40544</v>
      </c>
      <c r="G6" s="25" t="s">
        <v>374</v>
      </c>
    </row>
    <row r="7" spans="1:7" ht="123.75">
      <c r="A7" s="10" t="s">
        <v>57</v>
      </c>
      <c r="B7" s="11" t="s">
        <v>58</v>
      </c>
      <c r="C7" s="14" t="s">
        <v>60</v>
      </c>
      <c r="D7" s="11" t="s">
        <v>53</v>
      </c>
      <c r="E7" s="13">
        <v>0.0759</v>
      </c>
      <c r="F7" s="24">
        <f aca="true" t="shared" si="0" ref="F7:F17">$F$5</f>
        <v>40544</v>
      </c>
      <c r="G7" s="25" t="s">
        <v>374</v>
      </c>
    </row>
    <row r="8" spans="1:7" ht="203.25" customHeight="1">
      <c r="A8" s="10" t="s">
        <v>61</v>
      </c>
      <c r="B8" s="11" t="s">
        <v>62</v>
      </c>
      <c r="C8" s="12" t="s">
        <v>396</v>
      </c>
      <c r="D8" s="11" t="s">
        <v>53</v>
      </c>
      <c r="E8" s="13">
        <v>0.0806</v>
      </c>
      <c r="F8" s="24">
        <f t="shared" si="0"/>
        <v>40544</v>
      </c>
      <c r="G8" s="25" t="s">
        <v>374</v>
      </c>
    </row>
    <row r="9" spans="1:7" ht="102.75" customHeight="1">
      <c r="A9" s="10" t="s">
        <v>397</v>
      </c>
      <c r="B9" s="11" t="s">
        <v>398</v>
      </c>
      <c r="C9" s="12" t="s">
        <v>399</v>
      </c>
      <c r="D9" s="11" t="s">
        <v>53</v>
      </c>
      <c r="E9" s="13">
        <v>0.0569</v>
      </c>
      <c r="F9" s="24">
        <f t="shared" si="0"/>
        <v>40544</v>
      </c>
      <c r="G9" s="25" t="s">
        <v>374</v>
      </c>
    </row>
    <row r="10" spans="1:7" ht="146.25">
      <c r="A10" s="524" t="s">
        <v>400</v>
      </c>
      <c r="B10" s="526" t="s">
        <v>401</v>
      </c>
      <c r="C10" s="12" t="s">
        <v>402</v>
      </c>
      <c r="D10" s="11" t="s">
        <v>53</v>
      </c>
      <c r="E10" s="528">
        <v>0.1185</v>
      </c>
      <c r="F10" s="24">
        <f t="shared" si="0"/>
        <v>40544</v>
      </c>
      <c r="G10" s="25" t="s">
        <v>374</v>
      </c>
    </row>
    <row r="11" spans="1:7" ht="153" customHeight="1">
      <c r="A11" s="525"/>
      <c r="B11" s="527"/>
      <c r="C11" s="12" t="s">
        <v>403</v>
      </c>
      <c r="D11" s="11" t="s">
        <v>404</v>
      </c>
      <c r="E11" s="529"/>
      <c r="F11" s="24">
        <f t="shared" si="0"/>
        <v>40544</v>
      </c>
      <c r="G11" s="25" t="s">
        <v>374</v>
      </c>
    </row>
    <row r="12" spans="1:7" ht="192.75" customHeight="1">
      <c r="A12" s="10" t="s">
        <v>405</v>
      </c>
      <c r="B12" s="11" t="s">
        <v>406</v>
      </c>
      <c r="C12" s="12" t="s">
        <v>86</v>
      </c>
      <c r="D12" s="11" t="s">
        <v>53</v>
      </c>
      <c r="E12" s="13">
        <v>0.0711</v>
      </c>
      <c r="F12" s="24">
        <f t="shared" si="0"/>
        <v>40544</v>
      </c>
      <c r="G12" s="25" t="s">
        <v>374</v>
      </c>
    </row>
    <row r="13" spans="1:7" ht="146.25">
      <c r="A13" s="10" t="s">
        <v>87</v>
      </c>
      <c r="B13" s="11" t="s">
        <v>88</v>
      </c>
      <c r="C13" s="12" t="s">
        <v>89</v>
      </c>
      <c r="D13" s="11" t="s">
        <v>53</v>
      </c>
      <c r="E13" s="13">
        <v>0.0948</v>
      </c>
      <c r="F13" s="24">
        <f t="shared" si="0"/>
        <v>40544</v>
      </c>
      <c r="G13" s="25" t="s">
        <v>374</v>
      </c>
    </row>
    <row r="14" spans="1:7" ht="56.25">
      <c r="A14" s="10" t="s">
        <v>90</v>
      </c>
      <c r="B14" s="11" t="s">
        <v>91</v>
      </c>
      <c r="C14" s="12" t="s">
        <v>92</v>
      </c>
      <c r="D14" s="11" t="s">
        <v>53</v>
      </c>
      <c r="E14" s="13">
        <v>0.0569</v>
      </c>
      <c r="F14" s="24">
        <f t="shared" si="0"/>
        <v>40544</v>
      </c>
      <c r="G14" s="25" t="s">
        <v>374</v>
      </c>
    </row>
    <row r="15" spans="1:7" ht="47.25">
      <c r="A15" s="10" t="s">
        <v>93</v>
      </c>
      <c r="B15" s="11" t="s">
        <v>94</v>
      </c>
      <c r="C15" s="12" t="s">
        <v>95</v>
      </c>
      <c r="D15" s="11" t="s">
        <v>53</v>
      </c>
      <c r="E15" s="13">
        <v>0.0427</v>
      </c>
      <c r="F15" s="24">
        <f t="shared" si="0"/>
        <v>40544</v>
      </c>
      <c r="G15" s="25" t="s">
        <v>374</v>
      </c>
    </row>
    <row r="16" spans="1:7" ht="47.25">
      <c r="A16" s="10" t="s">
        <v>96</v>
      </c>
      <c r="B16" s="11" t="s">
        <v>97</v>
      </c>
      <c r="C16" s="12" t="s">
        <v>98</v>
      </c>
      <c r="D16" s="11" t="s">
        <v>53</v>
      </c>
      <c r="E16" s="13">
        <v>0.0522</v>
      </c>
      <c r="F16" s="24">
        <f t="shared" si="0"/>
        <v>40544</v>
      </c>
      <c r="G16" s="25" t="s">
        <v>374</v>
      </c>
    </row>
    <row r="17" spans="1:7" ht="63">
      <c r="A17" s="10" t="s">
        <v>99</v>
      </c>
      <c r="B17" s="11" t="s">
        <v>100</v>
      </c>
      <c r="C17" s="12" t="s">
        <v>101</v>
      </c>
      <c r="D17" s="11" t="s">
        <v>53</v>
      </c>
      <c r="E17" s="13">
        <v>0.0373</v>
      </c>
      <c r="F17" s="24">
        <f t="shared" si="0"/>
        <v>40544</v>
      </c>
      <c r="G17" s="25" t="s">
        <v>374</v>
      </c>
    </row>
    <row r="18" spans="1:7" ht="15.75">
      <c r="A18" s="518" t="s">
        <v>102</v>
      </c>
      <c r="B18" s="519"/>
      <c r="C18" s="519"/>
      <c r="D18" s="519"/>
      <c r="E18" s="519"/>
      <c r="F18" s="519"/>
      <c r="G18" s="520"/>
    </row>
    <row r="19" spans="1:7" ht="15.75">
      <c r="A19" s="521"/>
      <c r="B19" s="522"/>
      <c r="C19" s="522"/>
      <c r="D19" s="522"/>
      <c r="E19" s="522"/>
      <c r="F19" s="522"/>
      <c r="G19" s="523"/>
    </row>
    <row r="20" spans="1:7" ht="157.5">
      <c r="A20" s="10" t="s">
        <v>103</v>
      </c>
      <c r="B20" s="11" t="s">
        <v>104</v>
      </c>
      <c r="C20" s="12" t="s">
        <v>432</v>
      </c>
      <c r="D20" s="11" t="s">
        <v>53</v>
      </c>
      <c r="E20" s="13">
        <v>0.102</v>
      </c>
      <c r="F20" s="24">
        <f>$F$5</f>
        <v>40544</v>
      </c>
      <c r="G20" s="25" t="s">
        <v>374</v>
      </c>
    </row>
    <row r="21" spans="1:7" ht="33.75">
      <c r="A21" s="530" t="s">
        <v>433</v>
      </c>
      <c r="B21" s="526" t="s">
        <v>434</v>
      </c>
      <c r="C21" s="12" t="s">
        <v>435</v>
      </c>
      <c r="D21" s="11" t="s">
        <v>436</v>
      </c>
      <c r="E21" s="528">
        <v>3.68</v>
      </c>
      <c r="F21" s="535">
        <f>$F$5</f>
        <v>40544</v>
      </c>
      <c r="G21" s="538" t="s">
        <v>374</v>
      </c>
    </row>
    <row r="22" spans="1:7" ht="33.75">
      <c r="A22" s="531"/>
      <c r="B22" s="533"/>
      <c r="C22" s="12" t="s">
        <v>437</v>
      </c>
      <c r="D22" s="15" t="s">
        <v>438</v>
      </c>
      <c r="E22" s="534"/>
      <c r="F22" s="536"/>
      <c r="G22" s="488"/>
    </row>
    <row r="23" spans="1:7" ht="31.5">
      <c r="A23" s="531"/>
      <c r="B23" s="533"/>
      <c r="C23" s="12" t="s">
        <v>439</v>
      </c>
      <c r="D23" s="11" t="s">
        <v>440</v>
      </c>
      <c r="E23" s="534"/>
      <c r="F23" s="536"/>
      <c r="G23" s="488"/>
    </row>
    <row r="24" spans="1:7" ht="31.5">
      <c r="A24" s="531"/>
      <c r="B24" s="533"/>
      <c r="C24" s="12" t="s">
        <v>441</v>
      </c>
      <c r="D24" s="11" t="s">
        <v>440</v>
      </c>
      <c r="E24" s="534"/>
      <c r="F24" s="536"/>
      <c r="G24" s="488"/>
    </row>
    <row r="25" spans="1:7" ht="45">
      <c r="A25" s="532"/>
      <c r="B25" s="527"/>
      <c r="C25" s="12" t="s">
        <v>442</v>
      </c>
      <c r="D25" s="11" t="s">
        <v>440</v>
      </c>
      <c r="E25" s="534"/>
      <c r="F25" s="536"/>
      <c r="G25" s="488"/>
    </row>
    <row r="26" spans="1:7" ht="56.25">
      <c r="A26" s="530" t="s">
        <v>443</v>
      </c>
      <c r="B26" s="526" t="s">
        <v>444</v>
      </c>
      <c r="C26" s="12" t="s">
        <v>252</v>
      </c>
      <c r="D26" s="11" t="s">
        <v>438</v>
      </c>
      <c r="E26" s="534"/>
      <c r="F26" s="536"/>
      <c r="G26" s="488"/>
    </row>
    <row r="27" spans="1:7" ht="33.75">
      <c r="A27" s="531"/>
      <c r="B27" s="533"/>
      <c r="C27" s="12" t="s">
        <v>253</v>
      </c>
      <c r="D27" s="15" t="s">
        <v>254</v>
      </c>
      <c r="E27" s="534"/>
      <c r="F27" s="536"/>
      <c r="G27" s="488"/>
    </row>
    <row r="28" spans="1:7" ht="31.5">
      <c r="A28" s="531"/>
      <c r="B28" s="533"/>
      <c r="C28" s="12" t="s">
        <v>255</v>
      </c>
      <c r="D28" s="11" t="s">
        <v>254</v>
      </c>
      <c r="E28" s="534"/>
      <c r="F28" s="536"/>
      <c r="G28" s="488"/>
    </row>
    <row r="29" spans="1:7" ht="33.75">
      <c r="A29" s="531"/>
      <c r="B29" s="533"/>
      <c r="C29" s="12" t="s">
        <v>256</v>
      </c>
      <c r="D29" s="11" t="s">
        <v>438</v>
      </c>
      <c r="E29" s="534"/>
      <c r="F29" s="536"/>
      <c r="G29" s="488"/>
    </row>
    <row r="30" spans="1:7" ht="47.25">
      <c r="A30" s="531"/>
      <c r="B30" s="533"/>
      <c r="C30" s="12" t="s">
        <v>257</v>
      </c>
      <c r="D30" s="11" t="s">
        <v>404</v>
      </c>
      <c r="E30" s="534"/>
      <c r="F30" s="536"/>
      <c r="G30" s="488"/>
    </row>
    <row r="31" spans="1:7" ht="31.5">
      <c r="A31" s="531"/>
      <c r="B31" s="533"/>
      <c r="C31" s="12" t="s">
        <v>258</v>
      </c>
      <c r="D31" s="11" t="s">
        <v>440</v>
      </c>
      <c r="E31" s="534"/>
      <c r="F31" s="536"/>
      <c r="G31" s="488"/>
    </row>
    <row r="32" spans="1:7" ht="31.5">
      <c r="A32" s="531"/>
      <c r="B32" s="533"/>
      <c r="C32" s="12" t="s">
        <v>259</v>
      </c>
      <c r="D32" s="11" t="s">
        <v>440</v>
      </c>
      <c r="E32" s="534"/>
      <c r="F32" s="536"/>
      <c r="G32" s="488"/>
    </row>
    <row r="33" spans="1:7" ht="31.5">
      <c r="A33" s="532"/>
      <c r="B33" s="527"/>
      <c r="C33" s="12" t="s">
        <v>260</v>
      </c>
      <c r="D33" s="11" t="s">
        <v>440</v>
      </c>
      <c r="E33" s="529"/>
      <c r="F33" s="537"/>
      <c r="G33" s="539"/>
    </row>
    <row r="34" spans="1:7" ht="33.75">
      <c r="A34" s="530" t="s">
        <v>261</v>
      </c>
      <c r="B34" s="542" t="s">
        <v>262</v>
      </c>
      <c r="C34" s="12" t="s">
        <v>263</v>
      </c>
      <c r="D34" s="11" t="s">
        <v>264</v>
      </c>
      <c r="E34" s="528">
        <v>0.1237</v>
      </c>
      <c r="F34" s="540">
        <f>$F$5</f>
        <v>40544</v>
      </c>
      <c r="G34" s="546" t="s">
        <v>374</v>
      </c>
    </row>
    <row r="35" spans="1:7" ht="31.5">
      <c r="A35" s="531"/>
      <c r="B35" s="543"/>
      <c r="C35" s="12" t="s">
        <v>265</v>
      </c>
      <c r="D35" s="11" t="s">
        <v>53</v>
      </c>
      <c r="E35" s="534"/>
      <c r="F35" s="545"/>
      <c r="G35" s="547"/>
    </row>
    <row r="36" spans="1:7" ht="67.5">
      <c r="A36" s="531"/>
      <c r="B36" s="543"/>
      <c r="C36" s="12" t="s">
        <v>266</v>
      </c>
      <c r="D36" s="11" t="s">
        <v>53</v>
      </c>
      <c r="E36" s="534"/>
      <c r="F36" s="545"/>
      <c r="G36" s="547"/>
    </row>
    <row r="37" spans="1:7" ht="31.5">
      <c r="A37" s="532"/>
      <c r="B37" s="544"/>
      <c r="C37" s="12" t="s">
        <v>267</v>
      </c>
      <c r="D37" s="11" t="s">
        <v>53</v>
      </c>
      <c r="E37" s="529"/>
      <c r="F37" s="541"/>
      <c r="G37" s="548"/>
    </row>
    <row r="38" spans="1:7" ht="31.5">
      <c r="A38" s="530" t="s">
        <v>268</v>
      </c>
      <c r="B38" s="542" t="s">
        <v>269</v>
      </c>
      <c r="C38" s="12" t="s">
        <v>270</v>
      </c>
      <c r="D38" s="11" t="s">
        <v>264</v>
      </c>
      <c r="E38" s="528">
        <v>0.4</v>
      </c>
      <c r="F38" s="540">
        <f>$F$5</f>
        <v>40544</v>
      </c>
      <c r="G38" s="549" t="s">
        <v>374</v>
      </c>
    </row>
    <row r="39" spans="1:7" ht="31.5">
      <c r="A39" s="532"/>
      <c r="B39" s="544"/>
      <c r="C39" s="12" t="s">
        <v>271</v>
      </c>
      <c r="D39" s="11" t="s">
        <v>264</v>
      </c>
      <c r="E39" s="529"/>
      <c r="F39" s="541"/>
      <c r="G39" s="550"/>
    </row>
    <row r="40" spans="1:7" ht="15.75">
      <c r="A40" s="518" t="s">
        <v>272</v>
      </c>
      <c r="B40" s="519"/>
      <c r="C40" s="519"/>
      <c r="D40" s="519"/>
      <c r="E40" s="519"/>
      <c r="F40" s="519"/>
      <c r="G40" s="520"/>
    </row>
    <row r="41" spans="1:7" ht="15.75">
      <c r="A41" s="521"/>
      <c r="B41" s="522"/>
      <c r="C41" s="522"/>
      <c r="D41" s="522"/>
      <c r="E41" s="522"/>
      <c r="F41" s="522"/>
      <c r="G41" s="523"/>
    </row>
    <row r="42" spans="1:7" ht="31.5">
      <c r="A42" s="530" t="s">
        <v>273</v>
      </c>
      <c r="B42" s="542" t="s">
        <v>274</v>
      </c>
      <c r="C42" s="12" t="s">
        <v>275</v>
      </c>
      <c r="D42" s="11" t="s">
        <v>438</v>
      </c>
      <c r="E42" s="528">
        <v>1</v>
      </c>
      <c r="F42" s="540">
        <f>$F$5</f>
        <v>40544</v>
      </c>
      <c r="G42" s="546" t="str">
        <f>$G$5</f>
        <v>Общее собрание собственников МКД</v>
      </c>
    </row>
    <row r="43" spans="1:7" ht="31.5">
      <c r="A43" s="531"/>
      <c r="B43" s="543"/>
      <c r="C43" s="12" t="s">
        <v>276</v>
      </c>
      <c r="D43" s="11" t="s">
        <v>436</v>
      </c>
      <c r="E43" s="551"/>
      <c r="F43" s="555"/>
      <c r="G43" s="557"/>
    </row>
    <row r="44" spans="1:7" ht="33.75">
      <c r="A44" s="531"/>
      <c r="B44" s="543"/>
      <c r="C44" s="12" t="s">
        <v>277</v>
      </c>
      <c r="D44" s="11" t="s">
        <v>440</v>
      </c>
      <c r="E44" s="551"/>
      <c r="F44" s="555"/>
      <c r="G44" s="557"/>
    </row>
    <row r="45" spans="1:7" ht="15.75">
      <c r="A45" s="531"/>
      <c r="B45" s="543"/>
      <c r="C45" s="553" t="s">
        <v>278</v>
      </c>
      <c r="D45" s="542" t="s">
        <v>440</v>
      </c>
      <c r="E45" s="551"/>
      <c r="F45" s="555"/>
      <c r="G45" s="557"/>
    </row>
    <row r="46" spans="1:7" ht="15.75">
      <c r="A46" s="531"/>
      <c r="B46" s="543"/>
      <c r="C46" s="554"/>
      <c r="D46" s="544"/>
      <c r="E46" s="552"/>
      <c r="F46" s="556"/>
      <c r="G46" s="558"/>
    </row>
    <row r="47" spans="1:7" ht="15.75">
      <c r="A47" s="531"/>
      <c r="B47" s="543"/>
      <c r="C47" s="553" t="s">
        <v>279</v>
      </c>
      <c r="D47" s="542" t="s">
        <v>280</v>
      </c>
      <c r="E47" s="528">
        <v>0.04</v>
      </c>
      <c r="F47" s="540">
        <f>$F$5</f>
        <v>40544</v>
      </c>
      <c r="G47" s="549" t="str">
        <f>$G$5</f>
        <v>Общее собрание собственников МКД</v>
      </c>
    </row>
    <row r="48" spans="1:7" ht="15.75">
      <c r="A48" s="531"/>
      <c r="B48" s="543"/>
      <c r="C48" s="554"/>
      <c r="D48" s="544"/>
      <c r="E48" s="551"/>
      <c r="F48" s="555"/>
      <c r="G48" s="580"/>
    </row>
    <row r="49" spans="1:7" ht="15.75">
      <c r="A49" s="531"/>
      <c r="B49" s="543"/>
      <c r="C49" s="553" t="s">
        <v>281</v>
      </c>
      <c r="D49" s="542" t="s">
        <v>282</v>
      </c>
      <c r="E49" s="551"/>
      <c r="F49" s="555"/>
      <c r="G49" s="580"/>
    </row>
    <row r="50" spans="1:7" ht="15.75">
      <c r="A50" s="532"/>
      <c r="B50" s="544"/>
      <c r="C50" s="554"/>
      <c r="D50" s="544"/>
      <c r="E50" s="552"/>
      <c r="F50" s="556"/>
      <c r="G50" s="581"/>
    </row>
    <row r="51" spans="1:7" ht="15.75">
      <c r="A51" s="530" t="s">
        <v>283</v>
      </c>
      <c r="B51" s="542" t="s">
        <v>284</v>
      </c>
      <c r="C51" s="553" t="s">
        <v>285</v>
      </c>
      <c r="D51" s="526" t="s">
        <v>404</v>
      </c>
      <c r="E51" s="528">
        <v>3.77</v>
      </c>
      <c r="F51" s="540">
        <f>$F$5</f>
        <v>40544</v>
      </c>
      <c r="G51" s="546" t="str">
        <f>$G$5</f>
        <v>Общее собрание собственников МКД</v>
      </c>
    </row>
    <row r="52" spans="1:7" ht="15.75">
      <c r="A52" s="531"/>
      <c r="B52" s="543"/>
      <c r="C52" s="559"/>
      <c r="D52" s="533"/>
      <c r="E52" s="534"/>
      <c r="F52" s="555"/>
      <c r="G52" s="557"/>
    </row>
    <row r="53" spans="1:7" ht="15.75">
      <c r="A53" s="531"/>
      <c r="B53" s="543"/>
      <c r="C53" s="554"/>
      <c r="D53" s="527"/>
      <c r="E53" s="534"/>
      <c r="F53" s="555"/>
      <c r="G53" s="557"/>
    </row>
    <row r="54" spans="1:7" ht="47.25">
      <c r="A54" s="531"/>
      <c r="B54" s="543"/>
      <c r="C54" s="12" t="s">
        <v>286</v>
      </c>
      <c r="D54" s="11" t="s">
        <v>404</v>
      </c>
      <c r="E54" s="534"/>
      <c r="F54" s="555"/>
      <c r="G54" s="557"/>
    </row>
    <row r="55" spans="1:7" ht="15.75">
      <c r="A55" s="531"/>
      <c r="B55" s="543"/>
      <c r="C55" s="553" t="s">
        <v>287</v>
      </c>
      <c r="D55" s="542" t="s">
        <v>288</v>
      </c>
      <c r="E55" s="534"/>
      <c r="F55" s="555"/>
      <c r="G55" s="557"/>
    </row>
    <row r="56" spans="1:7" ht="15.75">
      <c r="A56" s="531"/>
      <c r="B56" s="543"/>
      <c r="C56" s="554"/>
      <c r="D56" s="544"/>
      <c r="E56" s="534"/>
      <c r="F56" s="555"/>
      <c r="G56" s="557"/>
    </row>
    <row r="57" spans="1:7" ht="15.75">
      <c r="A57" s="531"/>
      <c r="B57" s="543"/>
      <c r="C57" s="553" t="s">
        <v>289</v>
      </c>
      <c r="D57" s="542" t="s">
        <v>288</v>
      </c>
      <c r="E57" s="534"/>
      <c r="F57" s="555"/>
      <c r="G57" s="557"/>
    </row>
    <row r="58" spans="1:7" ht="15.75">
      <c r="A58" s="532"/>
      <c r="B58" s="544"/>
      <c r="C58" s="554"/>
      <c r="D58" s="544"/>
      <c r="E58" s="534"/>
      <c r="F58" s="555"/>
      <c r="G58" s="557"/>
    </row>
    <row r="59" spans="1:7" ht="15.75">
      <c r="A59" s="542" t="s">
        <v>290</v>
      </c>
      <c r="B59" s="526" t="s">
        <v>284</v>
      </c>
      <c r="C59" s="553" t="s">
        <v>291</v>
      </c>
      <c r="D59" s="542" t="s">
        <v>292</v>
      </c>
      <c r="E59" s="534"/>
      <c r="F59" s="555"/>
      <c r="G59" s="557"/>
    </row>
    <row r="60" spans="1:7" ht="15.75">
      <c r="A60" s="543"/>
      <c r="B60" s="533"/>
      <c r="C60" s="554"/>
      <c r="D60" s="544"/>
      <c r="E60" s="534"/>
      <c r="F60" s="555"/>
      <c r="G60" s="557"/>
    </row>
    <row r="61" spans="1:7" ht="15.75">
      <c r="A61" s="543"/>
      <c r="B61" s="533"/>
      <c r="C61" s="553" t="s">
        <v>293</v>
      </c>
      <c r="D61" s="542" t="s">
        <v>288</v>
      </c>
      <c r="E61" s="534"/>
      <c r="F61" s="555"/>
      <c r="G61" s="557"/>
    </row>
    <row r="62" spans="1:7" ht="15.75">
      <c r="A62" s="543"/>
      <c r="B62" s="533"/>
      <c r="C62" s="554"/>
      <c r="D62" s="544"/>
      <c r="E62" s="534"/>
      <c r="F62" s="555"/>
      <c r="G62" s="557"/>
    </row>
    <row r="63" spans="1:7" ht="15.75">
      <c r="A63" s="543"/>
      <c r="B63" s="533"/>
      <c r="C63" s="553" t="s">
        <v>294</v>
      </c>
      <c r="D63" s="542" t="s">
        <v>295</v>
      </c>
      <c r="E63" s="534"/>
      <c r="F63" s="555"/>
      <c r="G63" s="557"/>
    </row>
    <row r="64" spans="1:7" ht="15.75">
      <c r="A64" s="543"/>
      <c r="B64" s="533"/>
      <c r="C64" s="554"/>
      <c r="D64" s="544"/>
      <c r="E64" s="534"/>
      <c r="F64" s="555"/>
      <c r="G64" s="557"/>
    </row>
    <row r="65" spans="1:7" ht="15.75" customHeight="1">
      <c r="A65" s="543"/>
      <c r="B65" s="533"/>
      <c r="C65" s="553" t="s">
        <v>289</v>
      </c>
      <c r="D65" s="542" t="s">
        <v>296</v>
      </c>
      <c r="E65" s="534"/>
      <c r="F65" s="555"/>
      <c r="G65" s="557"/>
    </row>
    <row r="66" spans="1:7" ht="15.75">
      <c r="A66" s="544"/>
      <c r="B66" s="527"/>
      <c r="C66" s="554"/>
      <c r="D66" s="544"/>
      <c r="E66" s="529"/>
      <c r="F66" s="556"/>
      <c r="G66" s="558"/>
    </row>
    <row r="67" spans="1:7" ht="31.5">
      <c r="A67" s="542" t="s">
        <v>297</v>
      </c>
      <c r="B67" s="560" t="s">
        <v>298</v>
      </c>
      <c r="C67" s="12" t="s">
        <v>299</v>
      </c>
      <c r="D67" s="11" t="s">
        <v>300</v>
      </c>
      <c r="E67" s="528">
        <v>2.42</v>
      </c>
      <c r="F67" s="540">
        <f>$F$5</f>
        <v>40544</v>
      </c>
      <c r="G67" s="560" t="str">
        <f>$G$5</f>
        <v>Общее собрание собственников МКД</v>
      </c>
    </row>
    <row r="68" spans="1:7" ht="31.5">
      <c r="A68" s="543"/>
      <c r="B68" s="561"/>
      <c r="C68" s="12" t="s">
        <v>301</v>
      </c>
      <c r="D68" s="11" t="s">
        <v>438</v>
      </c>
      <c r="E68" s="534"/>
      <c r="F68" s="555"/>
      <c r="G68" s="561"/>
    </row>
    <row r="69" spans="1:7" ht="31.5">
      <c r="A69" s="544"/>
      <c r="B69" s="562"/>
      <c r="C69" s="12" t="s">
        <v>302</v>
      </c>
      <c r="D69" s="11" t="s">
        <v>300</v>
      </c>
      <c r="E69" s="529"/>
      <c r="F69" s="556"/>
      <c r="G69" s="562"/>
    </row>
    <row r="70" spans="1:7" ht="78.75">
      <c r="A70" s="10" t="s">
        <v>303</v>
      </c>
      <c r="B70" s="11" t="s">
        <v>304</v>
      </c>
      <c r="C70" s="12" t="s">
        <v>305</v>
      </c>
      <c r="D70" s="11" t="s">
        <v>306</v>
      </c>
      <c r="E70" s="13">
        <v>0.83</v>
      </c>
      <c r="F70" s="24">
        <f>$F$5</f>
        <v>40544</v>
      </c>
      <c r="G70" s="25" t="s">
        <v>374</v>
      </c>
    </row>
    <row r="71" spans="1:7" ht="63">
      <c r="A71" s="10" t="s">
        <v>307</v>
      </c>
      <c r="B71" s="11" t="s">
        <v>308</v>
      </c>
      <c r="C71" s="12" t="s">
        <v>309</v>
      </c>
      <c r="D71" s="11" t="s">
        <v>306</v>
      </c>
      <c r="E71" s="13">
        <v>0.01</v>
      </c>
      <c r="F71" s="24">
        <f>$F$5</f>
        <v>40544</v>
      </c>
      <c r="G71" s="25" t="s">
        <v>374</v>
      </c>
    </row>
    <row r="72" spans="1:7" ht="15.75">
      <c r="A72" s="518" t="s">
        <v>310</v>
      </c>
      <c r="B72" s="519"/>
      <c r="C72" s="519"/>
      <c r="D72" s="519"/>
      <c r="E72" s="519"/>
      <c r="F72" s="519"/>
      <c r="G72" s="520"/>
    </row>
    <row r="73" spans="1:7" ht="15.75">
      <c r="A73" s="521"/>
      <c r="B73" s="522"/>
      <c r="C73" s="522"/>
      <c r="D73" s="522"/>
      <c r="E73" s="522"/>
      <c r="F73" s="522"/>
      <c r="G73" s="523"/>
    </row>
    <row r="74" spans="1:7" ht="47.25">
      <c r="A74" s="530" t="s">
        <v>311</v>
      </c>
      <c r="B74" s="526" t="s">
        <v>312</v>
      </c>
      <c r="C74" s="12" t="s">
        <v>313</v>
      </c>
      <c r="D74" s="563" t="s">
        <v>314</v>
      </c>
      <c r="E74" s="13">
        <v>0.176</v>
      </c>
      <c r="F74" s="23">
        <f aca="true" t="shared" si="1" ref="F74:F80">$F$5</f>
        <v>40544</v>
      </c>
      <c r="G74" s="25" t="s">
        <v>374</v>
      </c>
    </row>
    <row r="75" spans="1:7" ht="56.25">
      <c r="A75" s="532"/>
      <c r="B75" s="527"/>
      <c r="C75" s="12" t="s">
        <v>315</v>
      </c>
      <c r="D75" s="564"/>
      <c r="E75" s="13">
        <v>0.338</v>
      </c>
      <c r="F75" s="23">
        <f t="shared" si="1"/>
        <v>40544</v>
      </c>
      <c r="G75" s="25" t="s">
        <v>374</v>
      </c>
    </row>
    <row r="76" spans="1:7" ht="68.25" customHeight="1">
      <c r="A76" s="530" t="s">
        <v>316</v>
      </c>
      <c r="B76" s="526" t="s">
        <v>317</v>
      </c>
      <c r="C76" s="12" t="s">
        <v>318</v>
      </c>
      <c r="D76" s="564"/>
      <c r="E76" s="13">
        <v>0.111</v>
      </c>
      <c r="F76" s="23">
        <f t="shared" si="1"/>
        <v>40544</v>
      </c>
      <c r="G76" s="25" t="s">
        <v>374</v>
      </c>
    </row>
    <row r="77" spans="1:7" ht="47.25">
      <c r="A77" s="532"/>
      <c r="B77" s="527"/>
      <c r="C77" s="12" t="s">
        <v>319</v>
      </c>
      <c r="D77" s="564"/>
      <c r="E77" s="13">
        <v>0.144</v>
      </c>
      <c r="F77" s="23">
        <f t="shared" si="1"/>
        <v>40544</v>
      </c>
      <c r="G77" s="25" t="s">
        <v>374</v>
      </c>
    </row>
    <row r="78" spans="1:7" ht="47.25">
      <c r="A78" s="530" t="s">
        <v>320</v>
      </c>
      <c r="B78" s="526" t="s">
        <v>321</v>
      </c>
      <c r="C78" s="12" t="s">
        <v>322</v>
      </c>
      <c r="D78" s="564"/>
      <c r="E78" s="13">
        <v>1</v>
      </c>
      <c r="F78" s="23">
        <f t="shared" si="1"/>
        <v>40544</v>
      </c>
      <c r="G78" s="26" t="str">
        <f>$G$5</f>
        <v>Общее собрание собственников МКД</v>
      </c>
    </row>
    <row r="79" spans="1:7" ht="29.25" customHeight="1">
      <c r="A79" s="532"/>
      <c r="B79" s="527"/>
      <c r="C79" s="12" t="s">
        <v>323</v>
      </c>
      <c r="D79" s="564"/>
      <c r="E79" s="13">
        <v>0.324</v>
      </c>
      <c r="F79" s="23">
        <f t="shared" si="1"/>
        <v>40544</v>
      </c>
      <c r="G79" s="26" t="str">
        <f>$G$5</f>
        <v>Общее собрание собственников МКД</v>
      </c>
    </row>
    <row r="80" spans="1:7" ht="47.25">
      <c r="A80" s="10" t="s">
        <v>324</v>
      </c>
      <c r="B80" s="16" t="s">
        <v>325</v>
      </c>
      <c r="C80" s="12" t="s">
        <v>326</v>
      </c>
      <c r="D80" s="565"/>
      <c r="E80" s="13">
        <v>0.348</v>
      </c>
      <c r="F80" s="23">
        <f t="shared" si="1"/>
        <v>40544</v>
      </c>
      <c r="G80" s="26" t="str">
        <f>$G$5</f>
        <v>Общее собрание собственников МКД</v>
      </c>
    </row>
    <row r="81" spans="1:7" ht="15.75">
      <c r="A81" s="518" t="s">
        <v>372</v>
      </c>
      <c r="B81" s="519"/>
      <c r="C81" s="519"/>
      <c r="D81" s="519"/>
      <c r="E81" s="519"/>
      <c r="F81" s="519"/>
      <c r="G81" s="520"/>
    </row>
    <row r="82" spans="1:7" ht="15.75">
      <c r="A82" s="521"/>
      <c r="B82" s="522"/>
      <c r="C82" s="522"/>
      <c r="D82" s="522"/>
      <c r="E82" s="522"/>
      <c r="F82" s="522"/>
      <c r="G82" s="523"/>
    </row>
    <row r="83" spans="1:7" ht="22.5" customHeight="1">
      <c r="A83" s="10" t="s">
        <v>327</v>
      </c>
      <c r="B83" s="11" t="s">
        <v>51</v>
      </c>
      <c r="C83" s="12" t="s">
        <v>328</v>
      </c>
      <c r="D83" s="563" t="s">
        <v>404</v>
      </c>
      <c r="E83" s="13">
        <v>0.0136</v>
      </c>
      <c r="F83" s="23">
        <f aca="true" t="shared" si="2" ref="F83:F96">$F$5</f>
        <v>40544</v>
      </c>
      <c r="G83" s="26" t="str">
        <f aca="true" t="shared" si="3" ref="G83:G96">$G$5</f>
        <v>Общее собрание собственников МКД</v>
      </c>
    </row>
    <row r="84" spans="1:7" ht="47.25">
      <c r="A84" s="10" t="s">
        <v>329</v>
      </c>
      <c r="B84" s="11" t="s">
        <v>55</v>
      </c>
      <c r="C84" s="12" t="s">
        <v>330</v>
      </c>
      <c r="D84" s="566"/>
      <c r="E84" s="17">
        <v>0.1113</v>
      </c>
      <c r="F84" s="23">
        <f t="shared" si="2"/>
        <v>40544</v>
      </c>
      <c r="G84" s="26" t="str">
        <f t="shared" si="3"/>
        <v>Общее собрание собственников МКД</v>
      </c>
    </row>
    <row r="85" spans="1:7" ht="47.25">
      <c r="A85" s="10" t="s">
        <v>331</v>
      </c>
      <c r="B85" s="11" t="s">
        <v>58</v>
      </c>
      <c r="C85" s="12" t="s">
        <v>332</v>
      </c>
      <c r="D85" s="566"/>
      <c r="E85" s="17">
        <v>0.0679</v>
      </c>
      <c r="F85" s="23">
        <f t="shared" si="2"/>
        <v>40544</v>
      </c>
      <c r="G85" s="26" t="str">
        <f t="shared" si="3"/>
        <v>Общее собрание собственников МКД</v>
      </c>
    </row>
    <row r="86" spans="1:7" ht="47.25">
      <c r="A86" s="10" t="s">
        <v>333</v>
      </c>
      <c r="B86" s="11" t="s">
        <v>62</v>
      </c>
      <c r="C86" s="12" t="s">
        <v>334</v>
      </c>
      <c r="D86" s="566"/>
      <c r="E86" s="17">
        <v>0.0309</v>
      </c>
      <c r="F86" s="23">
        <f t="shared" si="2"/>
        <v>40544</v>
      </c>
      <c r="G86" s="26" t="str">
        <f t="shared" si="3"/>
        <v>Общее собрание собственников МКД</v>
      </c>
    </row>
    <row r="87" spans="1:7" ht="63">
      <c r="A87" s="10" t="s">
        <v>335</v>
      </c>
      <c r="B87" s="11" t="s">
        <v>336</v>
      </c>
      <c r="C87" s="12" t="s">
        <v>334</v>
      </c>
      <c r="D87" s="566"/>
      <c r="E87" s="17">
        <v>0.0371</v>
      </c>
      <c r="F87" s="23">
        <f t="shared" si="2"/>
        <v>40544</v>
      </c>
      <c r="G87" s="26" t="str">
        <f t="shared" si="3"/>
        <v>Общее собрание собственников МКД</v>
      </c>
    </row>
    <row r="88" spans="1:7" ht="47.25">
      <c r="A88" s="10" t="s">
        <v>337</v>
      </c>
      <c r="B88" s="11" t="s">
        <v>338</v>
      </c>
      <c r="C88" s="12" t="s">
        <v>339</v>
      </c>
      <c r="D88" s="566"/>
      <c r="E88" s="17">
        <v>0.3821</v>
      </c>
      <c r="F88" s="23">
        <f t="shared" si="2"/>
        <v>40544</v>
      </c>
      <c r="G88" s="26" t="str">
        <f t="shared" si="3"/>
        <v>Общее собрание собственников МКД</v>
      </c>
    </row>
    <row r="89" spans="1:7" ht="47.25">
      <c r="A89" s="10" t="s">
        <v>340</v>
      </c>
      <c r="B89" s="11" t="s">
        <v>406</v>
      </c>
      <c r="C89" s="12" t="s">
        <v>341</v>
      </c>
      <c r="D89" s="566"/>
      <c r="E89" s="17">
        <v>0.1051</v>
      </c>
      <c r="F89" s="23">
        <f t="shared" si="2"/>
        <v>40544</v>
      </c>
      <c r="G89" s="26" t="str">
        <f t="shared" si="3"/>
        <v>Общее собрание собственников МКД</v>
      </c>
    </row>
    <row r="90" spans="1:7" ht="47.25">
      <c r="A90" s="10" t="s">
        <v>342</v>
      </c>
      <c r="B90" s="11" t="s">
        <v>88</v>
      </c>
      <c r="C90" s="12" t="s">
        <v>343</v>
      </c>
      <c r="D90" s="566"/>
      <c r="E90" s="17">
        <v>0.4957</v>
      </c>
      <c r="F90" s="23">
        <f t="shared" si="2"/>
        <v>40544</v>
      </c>
      <c r="G90" s="26" t="str">
        <f t="shared" si="3"/>
        <v>Общее собрание собственников МКД</v>
      </c>
    </row>
    <row r="91" spans="1:7" ht="47.25">
      <c r="A91" s="11" t="s">
        <v>344</v>
      </c>
      <c r="B91" s="11" t="s">
        <v>94</v>
      </c>
      <c r="C91" s="12" t="s">
        <v>345</v>
      </c>
      <c r="D91" s="566"/>
      <c r="E91" s="17">
        <v>0.2365</v>
      </c>
      <c r="F91" s="23">
        <f t="shared" si="2"/>
        <v>40544</v>
      </c>
      <c r="G91" s="26" t="str">
        <f t="shared" si="3"/>
        <v>Общее собрание собственников МКД</v>
      </c>
    </row>
    <row r="92" spans="1:7" ht="47.25">
      <c r="A92" s="10" t="s">
        <v>346</v>
      </c>
      <c r="B92" s="11" t="s">
        <v>97</v>
      </c>
      <c r="C92" s="12" t="s">
        <v>334</v>
      </c>
      <c r="D92" s="566"/>
      <c r="E92" s="17">
        <v>0.01</v>
      </c>
      <c r="F92" s="23">
        <f t="shared" si="2"/>
        <v>40544</v>
      </c>
      <c r="G92" s="26" t="str">
        <f t="shared" si="3"/>
        <v>Общее собрание собственников МКД</v>
      </c>
    </row>
    <row r="93" spans="1:7" ht="63">
      <c r="A93" s="10" t="s">
        <v>347</v>
      </c>
      <c r="B93" s="11" t="s">
        <v>348</v>
      </c>
      <c r="C93" s="12" t="s">
        <v>349</v>
      </c>
      <c r="D93" s="566"/>
      <c r="E93" s="17">
        <v>0.0372</v>
      </c>
      <c r="F93" s="24">
        <f t="shared" si="2"/>
        <v>40544</v>
      </c>
      <c r="G93" s="15" t="str">
        <f t="shared" si="3"/>
        <v>Общее собрание собственников МКД</v>
      </c>
    </row>
    <row r="94" spans="1:7" ht="22.5">
      <c r="A94" s="530" t="s">
        <v>350</v>
      </c>
      <c r="B94" s="526" t="s">
        <v>351</v>
      </c>
      <c r="C94" s="12" t="s">
        <v>352</v>
      </c>
      <c r="D94" s="566"/>
      <c r="E94" s="568">
        <v>0.0804</v>
      </c>
      <c r="F94" s="540">
        <f t="shared" si="2"/>
        <v>40544</v>
      </c>
      <c r="G94" s="549" t="str">
        <f t="shared" si="3"/>
        <v>Общее собрание собственников МКД</v>
      </c>
    </row>
    <row r="95" spans="1:7" ht="22.5">
      <c r="A95" s="532"/>
      <c r="B95" s="527"/>
      <c r="C95" s="12" t="s">
        <v>353</v>
      </c>
      <c r="D95" s="566"/>
      <c r="E95" s="529"/>
      <c r="F95" s="556"/>
      <c r="G95" s="581"/>
    </row>
    <row r="96" spans="1:7" ht="63">
      <c r="A96" s="18" t="s">
        <v>354</v>
      </c>
      <c r="B96" s="11" t="s">
        <v>355</v>
      </c>
      <c r="C96" s="12" t="s">
        <v>356</v>
      </c>
      <c r="D96" s="566"/>
      <c r="E96" s="568">
        <v>1.7918999999999998</v>
      </c>
      <c r="F96" s="540">
        <f t="shared" si="2"/>
        <v>40544</v>
      </c>
      <c r="G96" s="546" t="str">
        <f t="shared" si="3"/>
        <v>Общее собрание собственников МКД</v>
      </c>
    </row>
    <row r="97" spans="1:7" ht="22.5">
      <c r="A97" s="569" t="s">
        <v>357</v>
      </c>
      <c r="B97" s="526" t="s">
        <v>358</v>
      </c>
      <c r="C97" s="12" t="s">
        <v>359</v>
      </c>
      <c r="D97" s="566"/>
      <c r="E97" s="534"/>
      <c r="F97" s="555"/>
      <c r="G97" s="557"/>
    </row>
    <row r="98" spans="1:7" ht="67.5">
      <c r="A98" s="570"/>
      <c r="B98" s="533"/>
      <c r="C98" s="12" t="s">
        <v>360</v>
      </c>
      <c r="D98" s="566"/>
      <c r="E98" s="534"/>
      <c r="F98" s="555"/>
      <c r="G98" s="557"/>
    </row>
    <row r="99" spans="1:7" ht="22.5">
      <c r="A99" s="570"/>
      <c r="B99" s="533"/>
      <c r="C99" s="12" t="s">
        <v>361</v>
      </c>
      <c r="D99" s="566"/>
      <c r="E99" s="534"/>
      <c r="F99" s="555"/>
      <c r="G99" s="557"/>
    </row>
    <row r="100" spans="1:7" ht="22.5">
      <c r="A100" s="571"/>
      <c r="B100" s="527"/>
      <c r="C100" s="12" t="s">
        <v>362</v>
      </c>
      <c r="D100" s="567"/>
      <c r="E100" s="529"/>
      <c r="F100" s="556"/>
      <c r="G100" s="558"/>
    </row>
    <row r="101" spans="1:7" ht="15.75">
      <c r="A101" s="569" t="s">
        <v>363</v>
      </c>
      <c r="B101" s="542" t="s">
        <v>262</v>
      </c>
      <c r="C101" s="12" t="s">
        <v>364</v>
      </c>
      <c r="D101" s="19"/>
      <c r="E101" s="528">
        <v>0.4141</v>
      </c>
      <c r="F101" s="540">
        <f>$F$5</f>
        <v>40544</v>
      </c>
      <c r="G101" s="546" t="str">
        <f>$G$5</f>
        <v>Общее собрание собственников МКД</v>
      </c>
    </row>
    <row r="102" spans="1:7" ht="15.75">
      <c r="A102" s="570"/>
      <c r="B102" s="543"/>
      <c r="C102" s="12" t="s">
        <v>365</v>
      </c>
      <c r="D102" s="19"/>
      <c r="E102" s="534"/>
      <c r="F102" s="545"/>
      <c r="G102" s="547"/>
    </row>
    <row r="103" spans="1:7" ht="45">
      <c r="A103" s="570"/>
      <c r="B103" s="543"/>
      <c r="C103" s="12" t="s">
        <v>366</v>
      </c>
      <c r="D103" s="11" t="s">
        <v>53</v>
      </c>
      <c r="E103" s="534"/>
      <c r="F103" s="545"/>
      <c r="G103" s="547"/>
    </row>
    <row r="104" spans="1:7" ht="31.5">
      <c r="A104" s="571"/>
      <c r="B104" s="544"/>
      <c r="C104" s="12" t="s">
        <v>367</v>
      </c>
      <c r="D104" s="11" t="s">
        <v>53</v>
      </c>
      <c r="E104" s="529"/>
      <c r="F104" s="541"/>
      <c r="G104" s="548"/>
    </row>
    <row r="105" spans="1:7" ht="31.5">
      <c r="A105" s="569" t="s">
        <v>368</v>
      </c>
      <c r="B105" s="542" t="s">
        <v>269</v>
      </c>
      <c r="C105" s="12" t="s">
        <v>369</v>
      </c>
      <c r="D105" s="11" t="s">
        <v>264</v>
      </c>
      <c r="E105" s="528">
        <v>0.04</v>
      </c>
      <c r="F105" s="540">
        <f>$F$5</f>
        <v>40544</v>
      </c>
      <c r="G105" s="572" t="str">
        <f>$G$5</f>
        <v>Общее собрание собственников МКД</v>
      </c>
    </row>
    <row r="106" spans="1:7" ht="47.25">
      <c r="A106" s="571"/>
      <c r="B106" s="544"/>
      <c r="C106" s="12" t="s">
        <v>370</v>
      </c>
      <c r="D106" s="11" t="s">
        <v>404</v>
      </c>
      <c r="E106" s="529"/>
      <c r="F106" s="541"/>
      <c r="G106" s="487"/>
    </row>
    <row r="107" spans="1:6" ht="15.75">
      <c r="A107" s="518" t="s">
        <v>371</v>
      </c>
      <c r="B107" s="573"/>
      <c r="C107" s="573"/>
      <c r="D107" s="574"/>
      <c r="E107" s="578">
        <f>SUM(E5:E17,E20:E39,E42:E71,E74:E80,E83:E106)</f>
        <v>19.410400000000003</v>
      </c>
      <c r="F107" s="5"/>
    </row>
    <row r="108" spans="1:6" ht="15.75">
      <c r="A108" s="575"/>
      <c r="B108" s="576"/>
      <c r="C108" s="576"/>
      <c r="D108" s="577"/>
      <c r="E108" s="579"/>
      <c r="F108" s="5"/>
    </row>
  </sheetData>
  <sheetProtection/>
  <mergeCells count="96">
    <mergeCell ref="A107:D108"/>
    <mergeCell ref="E107:E108"/>
    <mergeCell ref="F47:F50"/>
    <mergeCell ref="G47:G50"/>
    <mergeCell ref="F51:F66"/>
    <mergeCell ref="G51:G66"/>
    <mergeCell ref="F67:F69"/>
    <mergeCell ref="G67:G69"/>
    <mergeCell ref="F94:F95"/>
    <mergeCell ref="G94:G95"/>
    <mergeCell ref="A101:A104"/>
    <mergeCell ref="B101:B104"/>
    <mergeCell ref="F105:F106"/>
    <mergeCell ref="G105:G106"/>
    <mergeCell ref="F101:F104"/>
    <mergeCell ref="G101:G104"/>
    <mergeCell ref="E101:E104"/>
    <mergeCell ref="A105:A106"/>
    <mergeCell ref="B105:B106"/>
    <mergeCell ref="E105:E106"/>
    <mergeCell ref="A81:G82"/>
    <mergeCell ref="D83:D100"/>
    <mergeCell ref="A94:A95"/>
    <mergeCell ref="B94:B95"/>
    <mergeCell ref="E94:E95"/>
    <mergeCell ref="E96:E100"/>
    <mergeCell ref="F96:F100"/>
    <mergeCell ref="G96:G100"/>
    <mergeCell ref="A97:A100"/>
    <mergeCell ref="B97:B100"/>
    <mergeCell ref="D61:D62"/>
    <mergeCell ref="C63:C64"/>
    <mergeCell ref="A72:G73"/>
    <mergeCell ref="A74:A75"/>
    <mergeCell ref="B74:B75"/>
    <mergeCell ref="D74:D80"/>
    <mergeCell ref="A76:A77"/>
    <mergeCell ref="B76:B77"/>
    <mergeCell ref="A78:A79"/>
    <mergeCell ref="B78:B79"/>
    <mergeCell ref="E51:E66"/>
    <mergeCell ref="C55:C56"/>
    <mergeCell ref="D55:D56"/>
    <mergeCell ref="C57:C58"/>
    <mergeCell ref="D57:D58"/>
    <mergeCell ref="A67:A69"/>
    <mergeCell ref="B67:B69"/>
    <mergeCell ref="E67:E69"/>
    <mergeCell ref="A59:A66"/>
    <mergeCell ref="B59:B66"/>
    <mergeCell ref="A51:A58"/>
    <mergeCell ref="B51:B58"/>
    <mergeCell ref="C51:C53"/>
    <mergeCell ref="D51:D53"/>
    <mergeCell ref="D63:D64"/>
    <mergeCell ref="C65:C66"/>
    <mergeCell ref="D65:D66"/>
    <mergeCell ref="C59:C60"/>
    <mergeCell ref="D59:D60"/>
    <mergeCell ref="C61:C62"/>
    <mergeCell ref="F42:F46"/>
    <mergeCell ref="G42:G46"/>
    <mergeCell ref="C45:C46"/>
    <mergeCell ref="D45:D46"/>
    <mergeCell ref="C47:C48"/>
    <mergeCell ref="D47:D48"/>
    <mergeCell ref="E47:E50"/>
    <mergeCell ref="C49:C50"/>
    <mergeCell ref="D49:D50"/>
    <mergeCell ref="A40:G41"/>
    <mergeCell ref="A42:A50"/>
    <mergeCell ref="A38:A39"/>
    <mergeCell ref="B38:B39"/>
    <mergeCell ref="E38:E39"/>
    <mergeCell ref="B42:B50"/>
    <mergeCell ref="E42:E46"/>
    <mergeCell ref="F38:F39"/>
    <mergeCell ref="A34:A37"/>
    <mergeCell ref="B34:B37"/>
    <mergeCell ref="E34:E37"/>
    <mergeCell ref="F34:F37"/>
    <mergeCell ref="G34:G37"/>
    <mergeCell ref="G38:G39"/>
    <mergeCell ref="A21:A25"/>
    <mergeCell ref="B21:B25"/>
    <mergeCell ref="E21:E33"/>
    <mergeCell ref="F21:F33"/>
    <mergeCell ref="G21:G33"/>
    <mergeCell ref="A26:A33"/>
    <mergeCell ref="B26:B33"/>
    <mergeCell ref="B1:E1"/>
    <mergeCell ref="A3:G4"/>
    <mergeCell ref="A10:A11"/>
    <mergeCell ref="B10:B11"/>
    <mergeCell ref="E10:E11"/>
    <mergeCell ref="A18:G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7">
      <selection activeCell="I32" sqref="I32"/>
    </sheetView>
  </sheetViews>
  <sheetFormatPr defaultColWidth="9.140625" defaultRowHeight="12.75"/>
  <cols>
    <col min="1" max="1" width="6.421875" style="27" customWidth="1"/>
    <col min="2" max="2" width="53.28125" style="27" customWidth="1"/>
    <col min="3" max="3" width="11.57421875" style="27" customWidth="1"/>
    <col min="4" max="4" width="14.57421875" style="27" customWidth="1"/>
    <col min="5" max="5" width="13.140625" style="27" hidden="1" customWidth="1"/>
    <col min="6" max="6" width="0" style="27" hidden="1" customWidth="1"/>
    <col min="7" max="16384" width="9.140625" style="27" customWidth="1"/>
  </cols>
  <sheetData>
    <row r="1" ht="15.75">
      <c r="A1" s="57" t="s">
        <v>445</v>
      </c>
    </row>
    <row r="2" ht="15.75">
      <c r="A2" s="57" t="s">
        <v>446</v>
      </c>
    </row>
    <row r="3" ht="20.25" customHeight="1">
      <c r="B3" s="116" t="s">
        <v>447</v>
      </c>
    </row>
    <row r="4" spans="1:4" ht="36.75" customHeight="1">
      <c r="A4" s="117" t="s">
        <v>42</v>
      </c>
      <c r="B4" s="59" t="s">
        <v>586</v>
      </c>
      <c r="C4" s="59" t="s">
        <v>656</v>
      </c>
      <c r="D4" s="59" t="s">
        <v>588</v>
      </c>
    </row>
    <row r="5" spans="1:4" ht="15.75">
      <c r="A5" s="118" t="s">
        <v>845</v>
      </c>
      <c r="B5" s="65" t="s">
        <v>589</v>
      </c>
      <c r="C5" s="59" t="s">
        <v>590</v>
      </c>
      <c r="D5" s="119">
        <v>42460</v>
      </c>
    </row>
    <row r="6" spans="1:4" ht="15.75">
      <c r="A6" s="118" t="s">
        <v>846</v>
      </c>
      <c r="B6" s="65" t="s">
        <v>448</v>
      </c>
      <c r="C6" s="59" t="s">
        <v>590</v>
      </c>
      <c r="D6" s="120" t="s">
        <v>449</v>
      </c>
    </row>
    <row r="7" spans="1:4" ht="16.5" thickBot="1">
      <c r="A7" s="121" t="s">
        <v>847</v>
      </c>
      <c r="B7" s="122" t="s">
        <v>450</v>
      </c>
      <c r="C7" s="123" t="s">
        <v>590</v>
      </c>
      <c r="D7" s="124">
        <v>42369</v>
      </c>
    </row>
    <row r="8" spans="1:4" ht="17.25" customHeight="1">
      <c r="A8" s="125" t="s">
        <v>451</v>
      </c>
      <c r="B8" s="126"/>
      <c r="C8" s="126"/>
      <c r="D8" s="127"/>
    </row>
    <row r="9" spans="1:4" ht="13.5">
      <c r="A9" s="128" t="s">
        <v>848</v>
      </c>
      <c r="B9" s="129" t="s">
        <v>452</v>
      </c>
      <c r="C9" s="130" t="s">
        <v>710</v>
      </c>
      <c r="D9" s="131">
        <v>0</v>
      </c>
    </row>
    <row r="10" spans="1:4" ht="13.5">
      <c r="A10" s="128" t="s">
        <v>598</v>
      </c>
      <c r="B10" s="129" t="s">
        <v>453</v>
      </c>
      <c r="C10" s="130" t="s">
        <v>710</v>
      </c>
      <c r="D10" s="131"/>
    </row>
    <row r="11" spans="1:4" ht="13.5">
      <c r="A11" s="128" t="s">
        <v>599</v>
      </c>
      <c r="B11" s="129" t="s">
        <v>454</v>
      </c>
      <c r="C11" s="130" t="s">
        <v>710</v>
      </c>
      <c r="D11" s="131">
        <v>109995.76</v>
      </c>
    </row>
    <row r="12" spans="1:4" ht="25.5">
      <c r="A12" s="128" t="s">
        <v>601</v>
      </c>
      <c r="B12" s="132" t="s">
        <v>455</v>
      </c>
      <c r="C12" s="129" t="s">
        <v>710</v>
      </c>
      <c r="D12" s="133">
        <f>SUM(D13:D15)</f>
        <v>567742.9199999999</v>
      </c>
    </row>
    <row r="13" spans="1:4" ht="13.5">
      <c r="A13" s="128" t="s">
        <v>603</v>
      </c>
      <c r="B13" s="129" t="s">
        <v>456</v>
      </c>
      <c r="C13" s="130" t="s">
        <v>710</v>
      </c>
      <c r="D13" s="133">
        <f>D28+D30+D32</f>
        <v>376391.47</v>
      </c>
    </row>
    <row r="14" spans="1:4" ht="13.5">
      <c r="A14" s="128" t="s">
        <v>605</v>
      </c>
      <c r="B14" s="129" t="s">
        <v>457</v>
      </c>
      <c r="C14" s="130" t="s">
        <v>710</v>
      </c>
      <c r="D14" s="133">
        <f>D36</f>
        <v>121351.82</v>
      </c>
    </row>
    <row r="15" spans="1:4" ht="12.75">
      <c r="A15" s="128" t="s">
        <v>607</v>
      </c>
      <c r="B15" s="129" t="s">
        <v>458</v>
      </c>
      <c r="C15" s="129" t="s">
        <v>710</v>
      </c>
      <c r="D15" s="133">
        <f>D34</f>
        <v>69999.63</v>
      </c>
    </row>
    <row r="16" spans="1:4" ht="12.75">
      <c r="A16" s="128" t="s">
        <v>674</v>
      </c>
      <c r="B16" s="129" t="s">
        <v>459</v>
      </c>
      <c r="C16" s="129" t="s">
        <v>710</v>
      </c>
      <c r="D16" s="131">
        <f>SUM(D17:D21)</f>
        <v>772287.62</v>
      </c>
    </row>
    <row r="17" spans="1:4" ht="12.75">
      <c r="A17" s="128" t="s">
        <v>611</v>
      </c>
      <c r="B17" s="129" t="s">
        <v>460</v>
      </c>
      <c r="C17" s="129" t="s">
        <v>710</v>
      </c>
      <c r="D17" s="131">
        <v>772287.62</v>
      </c>
    </row>
    <row r="18" spans="1:4" ht="12.75">
      <c r="A18" s="128" t="s">
        <v>613</v>
      </c>
      <c r="B18" s="129" t="s">
        <v>461</v>
      </c>
      <c r="C18" s="129" t="s">
        <v>710</v>
      </c>
      <c r="D18" s="131">
        <v>0</v>
      </c>
    </row>
    <row r="19" spans="1:4" ht="12.75">
      <c r="A19" s="128" t="s">
        <v>615</v>
      </c>
      <c r="B19" s="129" t="s">
        <v>462</v>
      </c>
      <c r="C19" s="129" t="s">
        <v>710</v>
      </c>
      <c r="D19" s="131">
        <v>0</v>
      </c>
    </row>
    <row r="20" spans="1:4" ht="13.5">
      <c r="A20" s="128" t="s">
        <v>617</v>
      </c>
      <c r="B20" s="129" t="s">
        <v>463</v>
      </c>
      <c r="C20" s="130" t="s">
        <v>710</v>
      </c>
      <c r="D20" s="131">
        <v>0</v>
      </c>
    </row>
    <row r="21" spans="1:4" ht="13.5">
      <c r="A21" s="128" t="s">
        <v>619</v>
      </c>
      <c r="B21" s="129" t="s">
        <v>464</v>
      </c>
      <c r="C21" s="130" t="s">
        <v>710</v>
      </c>
      <c r="D21" s="131">
        <v>0</v>
      </c>
    </row>
    <row r="22" spans="1:4" ht="13.5">
      <c r="A22" s="128" t="s">
        <v>621</v>
      </c>
      <c r="B22" s="129" t="s">
        <v>465</v>
      </c>
      <c r="C22" s="130" t="s">
        <v>710</v>
      </c>
      <c r="D22" s="133">
        <f>D9+D16</f>
        <v>772287.62</v>
      </c>
    </row>
    <row r="23" spans="1:4" ht="12.75">
      <c r="A23" s="128" t="s">
        <v>624</v>
      </c>
      <c r="B23" s="129" t="s">
        <v>466</v>
      </c>
      <c r="C23" s="129" t="s">
        <v>710</v>
      </c>
      <c r="D23" s="131">
        <v>0</v>
      </c>
    </row>
    <row r="24" spans="1:4" ht="12.75">
      <c r="A24" s="128" t="s">
        <v>626</v>
      </c>
      <c r="B24" s="129" t="s">
        <v>467</v>
      </c>
      <c r="C24" s="129" t="s">
        <v>710</v>
      </c>
      <c r="D24" s="133">
        <f>D10</f>
        <v>0</v>
      </c>
    </row>
    <row r="25" spans="1:4" ht="12.75">
      <c r="A25" s="128" t="s">
        <v>628</v>
      </c>
      <c r="B25" s="129" t="s">
        <v>468</v>
      </c>
      <c r="C25" s="129" t="s">
        <v>710</v>
      </c>
      <c r="D25" s="133">
        <v>147912.74</v>
      </c>
    </row>
    <row r="26" spans="1:5" ht="34.5" customHeight="1">
      <c r="A26" s="582" t="s">
        <v>469</v>
      </c>
      <c r="B26" s="583"/>
      <c r="C26" s="583"/>
      <c r="D26" s="584"/>
      <c r="E26" s="27">
        <v>567742.92</v>
      </c>
    </row>
    <row r="27" spans="1:5" ht="28.5" customHeight="1">
      <c r="A27" s="134" t="s">
        <v>470</v>
      </c>
      <c r="B27" s="585" t="s">
        <v>471</v>
      </c>
      <c r="C27" s="586"/>
      <c r="D27" s="587"/>
      <c r="E27" s="135"/>
    </row>
    <row r="28" spans="1:5" ht="12.75" customHeight="1">
      <c r="A28" s="136" t="s">
        <v>472</v>
      </c>
      <c r="B28" s="137" t="s">
        <v>473</v>
      </c>
      <c r="C28" s="129" t="s">
        <v>710</v>
      </c>
      <c r="D28" s="131">
        <f>ROUND($E$26/SUM($E$28:$E$36)*E28,2)</f>
        <v>21229.4</v>
      </c>
      <c r="E28" s="27">
        <v>0.74</v>
      </c>
    </row>
    <row r="29" spans="1:4" ht="29.25" customHeight="1">
      <c r="A29" s="136" t="s">
        <v>474</v>
      </c>
      <c r="B29" s="585" t="s">
        <v>475</v>
      </c>
      <c r="C29" s="586"/>
      <c r="D29" s="587"/>
    </row>
    <row r="30" spans="1:5" ht="12.75">
      <c r="A30" s="136" t="s">
        <v>476</v>
      </c>
      <c r="B30" s="137" t="s">
        <v>473</v>
      </c>
      <c r="C30" s="129" t="s">
        <v>710</v>
      </c>
      <c r="D30" s="131">
        <f>ROUND($E$26/SUM($E$28:$E$36)*E30,2)</f>
        <v>123646.89</v>
      </c>
      <c r="E30" s="27">
        <v>4.31</v>
      </c>
    </row>
    <row r="31" spans="1:4" ht="17.25" customHeight="1">
      <c r="A31" s="136" t="s">
        <v>477</v>
      </c>
      <c r="B31" s="585" t="s">
        <v>478</v>
      </c>
      <c r="C31" s="586"/>
      <c r="D31" s="587"/>
    </row>
    <row r="32" spans="1:5" ht="12.75">
      <c r="A32" s="136" t="s">
        <v>479</v>
      </c>
      <c r="B32" s="137" t="s">
        <v>473</v>
      </c>
      <c r="C32" s="129" t="s">
        <v>710</v>
      </c>
      <c r="D32" s="131">
        <f>ROUND($E$26/SUM($E$28:$E$36)*E32,2)</f>
        <v>231515.18</v>
      </c>
      <c r="E32" s="27">
        <f>8.07</f>
        <v>8.07</v>
      </c>
    </row>
    <row r="33" spans="1:4" ht="16.5" customHeight="1">
      <c r="A33" s="136" t="s">
        <v>480</v>
      </c>
      <c r="B33" s="585" t="s">
        <v>481</v>
      </c>
      <c r="C33" s="586"/>
      <c r="D33" s="587"/>
    </row>
    <row r="34" spans="1:5" ht="12.75">
      <c r="A34" s="136" t="s">
        <v>482</v>
      </c>
      <c r="B34" s="137" t="s">
        <v>473</v>
      </c>
      <c r="C34" s="129" t="s">
        <v>710</v>
      </c>
      <c r="D34" s="131">
        <f>ROUND($E$26/SUM($E$28:$E$36)*E34,2)</f>
        <v>69999.63</v>
      </c>
      <c r="E34" s="27">
        <v>2.44</v>
      </c>
    </row>
    <row r="35" spans="1:4" ht="16.5" customHeight="1">
      <c r="A35" s="136" t="s">
        <v>483</v>
      </c>
      <c r="B35" s="585" t="s">
        <v>484</v>
      </c>
      <c r="C35" s="586"/>
      <c r="D35" s="587"/>
    </row>
    <row r="36" spans="1:5" ht="12.75">
      <c r="A36" s="136" t="s">
        <v>485</v>
      </c>
      <c r="B36" s="137" t="s">
        <v>473</v>
      </c>
      <c r="C36" s="129" t="s">
        <v>710</v>
      </c>
      <c r="D36" s="131">
        <f>ROUND($E$26/SUM($E$28:$E$36)*E36,2)</f>
        <v>121351.82</v>
      </c>
      <c r="E36" s="27">
        <v>4.23</v>
      </c>
    </row>
    <row r="37" spans="1:4" ht="12.75">
      <c r="A37" s="138"/>
      <c r="B37" s="139" t="s">
        <v>486</v>
      </c>
      <c r="C37" s="140"/>
      <c r="D37" s="141"/>
    </row>
    <row r="38" spans="1:4" ht="12.75">
      <c r="A38" s="142">
        <v>1</v>
      </c>
      <c r="B38" s="143" t="s">
        <v>487</v>
      </c>
      <c r="C38" s="140" t="s">
        <v>126</v>
      </c>
      <c r="D38" s="144"/>
    </row>
    <row r="39" spans="1:4" ht="12.75">
      <c r="A39" s="145"/>
      <c r="B39" s="146" t="s">
        <v>127</v>
      </c>
      <c r="C39" s="147" t="s">
        <v>128</v>
      </c>
      <c r="D39" s="148" t="s">
        <v>300</v>
      </c>
    </row>
    <row r="40" spans="1:4" ht="12.75">
      <c r="A40" s="145"/>
      <c r="B40" s="146" t="s">
        <v>129</v>
      </c>
      <c r="C40" s="147" t="s">
        <v>128</v>
      </c>
      <c r="D40" s="148" t="s">
        <v>130</v>
      </c>
    </row>
    <row r="41" spans="1:4" ht="12.75">
      <c r="A41" s="145"/>
      <c r="B41" s="78" t="s">
        <v>131</v>
      </c>
      <c r="C41" s="149" t="s">
        <v>710</v>
      </c>
      <c r="D41" s="115">
        <v>2.42</v>
      </c>
    </row>
    <row r="42" spans="1:4" ht="12.75">
      <c r="A42" s="142">
        <v>2</v>
      </c>
      <c r="B42" s="143" t="s">
        <v>487</v>
      </c>
      <c r="C42" s="140" t="s">
        <v>132</v>
      </c>
      <c r="D42" s="144"/>
    </row>
    <row r="43" spans="1:4" ht="12.75">
      <c r="A43" s="145"/>
      <c r="B43" s="146" t="s">
        <v>127</v>
      </c>
      <c r="C43" s="147" t="s">
        <v>128</v>
      </c>
      <c r="D43" s="148" t="s">
        <v>133</v>
      </c>
    </row>
    <row r="44" spans="1:4" ht="12.75">
      <c r="A44" s="145"/>
      <c r="B44" s="146" t="s">
        <v>129</v>
      </c>
      <c r="C44" s="147" t="s">
        <v>128</v>
      </c>
      <c r="D44" s="148" t="s">
        <v>130</v>
      </c>
    </row>
    <row r="45" spans="1:4" ht="12.75">
      <c r="A45" s="145"/>
      <c r="B45" s="78" t="s">
        <v>131</v>
      </c>
      <c r="C45" s="149" t="s">
        <v>710</v>
      </c>
      <c r="D45" s="150">
        <v>1</v>
      </c>
    </row>
    <row r="46" spans="1:4" ht="12.75">
      <c r="A46" s="142">
        <v>3</v>
      </c>
      <c r="B46" s="143" t="s">
        <v>487</v>
      </c>
      <c r="C46" s="140" t="s">
        <v>134</v>
      </c>
      <c r="D46" s="144"/>
    </row>
    <row r="47" spans="1:4" ht="12.75">
      <c r="A47" s="145"/>
      <c r="B47" s="146" t="s">
        <v>127</v>
      </c>
      <c r="C47" s="147" t="s">
        <v>128</v>
      </c>
      <c r="D47" s="148" t="s">
        <v>133</v>
      </c>
    </row>
    <row r="48" spans="1:4" ht="12.75">
      <c r="A48" s="145"/>
      <c r="B48" s="146" t="s">
        <v>129</v>
      </c>
      <c r="C48" s="147" t="s">
        <v>128</v>
      </c>
      <c r="D48" s="148" t="s">
        <v>130</v>
      </c>
    </row>
    <row r="49" spans="1:4" ht="12.75">
      <c r="A49" s="145"/>
      <c r="B49" s="78" t="s">
        <v>131</v>
      </c>
      <c r="C49" s="149" t="s">
        <v>710</v>
      </c>
      <c r="D49" s="150">
        <v>3.77</v>
      </c>
    </row>
    <row r="50" spans="1:4" ht="12.75">
      <c r="A50" s="142">
        <v>4</v>
      </c>
      <c r="B50" s="143" t="s">
        <v>487</v>
      </c>
      <c r="C50" s="140" t="s">
        <v>135</v>
      </c>
      <c r="D50" s="144"/>
    </row>
    <row r="51" spans="1:4" ht="12.75">
      <c r="A51" s="145"/>
      <c r="B51" s="146" t="s">
        <v>127</v>
      </c>
      <c r="C51" s="147" t="s">
        <v>128</v>
      </c>
      <c r="D51" s="148" t="s">
        <v>306</v>
      </c>
    </row>
    <row r="52" spans="1:4" ht="12.75">
      <c r="A52" s="145"/>
      <c r="B52" s="146" t="s">
        <v>129</v>
      </c>
      <c r="C52" s="147" t="s">
        <v>128</v>
      </c>
      <c r="D52" s="148" t="s">
        <v>130</v>
      </c>
    </row>
    <row r="53" spans="1:4" ht="12.75">
      <c r="A53" s="145"/>
      <c r="B53" s="78" t="s">
        <v>131</v>
      </c>
      <c r="C53" s="149" t="s">
        <v>710</v>
      </c>
      <c r="D53" s="150">
        <v>0.83</v>
      </c>
    </row>
    <row r="54" spans="1:4" ht="26.25" customHeight="1">
      <c r="A54" s="142">
        <v>5</v>
      </c>
      <c r="B54" s="143" t="s">
        <v>487</v>
      </c>
      <c r="C54" s="588" t="s">
        <v>136</v>
      </c>
      <c r="D54" s="589"/>
    </row>
    <row r="55" spans="1:4" ht="12.75">
      <c r="A55" s="145"/>
      <c r="B55" s="146" t="s">
        <v>127</v>
      </c>
      <c r="C55" s="147" t="s">
        <v>128</v>
      </c>
      <c r="D55" s="148" t="s">
        <v>137</v>
      </c>
    </row>
    <row r="56" spans="1:4" ht="12.75">
      <c r="A56" s="145"/>
      <c r="B56" s="146" t="s">
        <v>129</v>
      </c>
      <c r="C56" s="147" t="s">
        <v>128</v>
      </c>
      <c r="D56" s="148" t="s">
        <v>130</v>
      </c>
    </row>
    <row r="57" spans="1:4" ht="12.75">
      <c r="A57" s="145"/>
      <c r="B57" s="78" t="s">
        <v>131</v>
      </c>
      <c r="C57" s="149" t="s">
        <v>710</v>
      </c>
      <c r="D57" s="150">
        <v>0.74</v>
      </c>
    </row>
    <row r="58" spans="1:4" ht="39" customHeight="1">
      <c r="A58" s="142">
        <v>6</v>
      </c>
      <c r="B58" s="143" t="s">
        <v>487</v>
      </c>
      <c r="C58" s="588" t="s">
        <v>138</v>
      </c>
      <c r="D58" s="589"/>
    </row>
    <row r="59" spans="1:4" ht="12.75">
      <c r="A59" s="145"/>
      <c r="B59" s="146" t="s">
        <v>127</v>
      </c>
      <c r="C59" s="147" t="s">
        <v>128</v>
      </c>
      <c r="D59" s="148" t="s">
        <v>139</v>
      </c>
    </row>
    <row r="60" spans="1:4" ht="12.75">
      <c r="A60" s="145"/>
      <c r="B60" s="146" t="s">
        <v>129</v>
      </c>
      <c r="C60" s="147" t="s">
        <v>128</v>
      </c>
      <c r="D60" s="148" t="s">
        <v>130</v>
      </c>
    </row>
    <row r="61" spans="1:4" ht="12.75">
      <c r="A61" s="145"/>
      <c r="B61" s="78" t="s">
        <v>131</v>
      </c>
      <c r="C61" s="149" t="s">
        <v>710</v>
      </c>
      <c r="D61" s="150">
        <v>3.68</v>
      </c>
    </row>
    <row r="62" spans="1:4" ht="54.75" customHeight="1">
      <c r="A62" s="142">
        <v>7</v>
      </c>
      <c r="B62" s="143" t="s">
        <v>487</v>
      </c>
      <c r="C62" s="588" t="s">
        <v>481</v>
      </c>
      <c r="D62" s="589"/>
    </row>
    <row r="63" spans="1:4" ht="12.75">
      <c r="A63" s="145"/>
      <c r="B63" s="146" t="s">
        <v>127</v>
      </c>
      <c r="C63" s="147" t="s">
        <v>128</v>
      </c>
      <c r="D63" s="148" t="s">
        <v>300</v>
      </c>
    </row>
    <row r="64" spans="1:4" ht="12.75">
      <c r="A64" s="145"/>
      <c r="B64" s="146" t="s">
        <v>129</v>
      </c>
      <c r="C64" s="147" t="s">
        <v>128</v>
      </c>
      <c r="D64" s="148" t="s">
        <v>130</v>
      </c>
    </row>
    <row r="65" spans="1:4" ht="12.75">
      <c r="A65" s="145"/>
      <c r="B65" s="78" t="s">
        <v>131</v>
      </c>
      <c r="C65" s="149" t="s">
        <v>710</v>
      </c>
      <c r="D65" s="150">
        <v>2.44</v>
      </c>
    </row>
    <row r="66" spans="1:4" ht="24.75" customHeight="1">
      <c r="A66" s="142">
        <v>8</v>
      </c>
      <c r="B66" s="143" t="s">
        <v>487</v>
      </c>
      <c r="C66" s="588" t="s">
        <v>140</v>
      </c>
      <c r="D66" s="589"/>
    </row>
    <row r="67" spans="1:4" ht="12.75">
      <c r="A67" s="145"/>
      <c r="B67" s="146" t="s">
        <v>127</v>
      </c>
      <c r="C67" s="147" t="s">
        <v>128</v>
      </c>
      <c r="D67" s="148" t="s">
        <v>404</v>
      </c>
    </row>
    <row r="68" spans="1:4" ht="12.75">
      <c r="A68" s="145"/>
      <c r="B68" s="146" t="s">
        <v>129</v>
      </c>
      <c r="C68" s="147" t="s">
        <v>128</v>
      </c>
      <c r="D68" s="148" t="s">
        <v>130</v>
      </c>
    </row>
    <row r="69" spans="1:4" ht="12.75">
      <c r="A69" s="145"/>
      <c r="B69" s="78" t="s">
        <v>131</v>
      </c>
      <c r="C69" s="149" t="s">
        <v>710</v>
      </c>
      <c r="D69" s="150">
        <f>E36</f>
        <v>4.23</v>
      </c>
    </row>
    <row r="70" spans="1:4" ht="70.5" customHeight="1">
      <c r="A70" s="142">
        <v>9</v>
      </c>
      <c r="B70" s="143" t="s">
        <v>487</v>
      </c>
      <c r="C70" s="588" t="s">
        <v>59</v>
      </c>
      <c r="D70" s="589"/>
    </row>
    <row r="71" spans="1:4" ht="12.75">
      <c r="A71" s="145"/>
      <c r="B71" s="146" t="s">
        <v>127</v>
      </c>
      <c r="C71" s="147" t="s">
        <v>128</v>
      </c>
      <c r="D71" s="148" t="s">
        <v>300</v>
      </c>
    </row>
    <row r="72" spans="1:4" ht="12.75">
      <c r="A72" s="145"/>
      <c r="B72" s="146" t="s">
        <v>129</v>
      </c>
      <c r="C72" s="147" t="s">
        <v>128</v>
      </c>
      <c r="D72" s="148" t="s">
        <v>130</v>
      </c>
    </row>
    <row r="73" spans="1:4" ht="12.75">
      <c r="A73" s="145"/>
      <c r="B73" s="78" t="s">
        <v>131</v>
      </c>
      <c r="C73" s="149" t="s">
        <v>710</v>
      </c>
      <c r="D73" s="150">
        <f>19.41-D69-D65-D61-D57-D53-D49-D45-D41</f>
        <v>0.30000000000000027</v>
      </c>
    </row>
    <row r="74" spans="1:4" ht="12.75">
      <c r="A74" s="142">
        <v>10</v>
      </c>
      <c r="B74" s="143" t="s">
        <v>487</v>
      </c>
      <c r="C74" s="140"/>
      <c r="D74" s="144"/>
    </row>
    <row r="75" spans="1:4" ht="12.75">
      <c r="A75" s="145"/>
      <c r="B75" s="146" t="s">
        <v>127</v>
      </c>
      <c r="C75" s="147" t="s">
        <v>128</v>
      </c>
      <c r="D75" s="148"/>
    </row>
    <row r="76" spans="1:4" ht="12.75">
      <c r="A76" s="145"/>
      <c r="B76" s="146" t="s">
        <v>129</v>
      </c>
      <c r="C76" s="147" t="s">
        <v>128</v>
      </c>
      <c r="D76" s="148"/>
    </row>
    <row r="77" spans="1:4" ht="12.75">
      <c r="A77" s="145"/>
      <c r="B77" s="78" t="s">
        <v>131</v>
      </c>
      <c r="C77" s="149" t="s">
        <v>710</v>
      </c>
      <c r="D77" s="115"/>
    </row>
    <row r="78" spans="1:4" ht="12.75">
      <c r="A78" s="142">
        <v>11</v>
      </c>
      <c r="B78" s="143" t="s">
        <v>487</v>
      </c>
      <c r="C78" s="140"/>
      <c r="D78" s="144"/>
    </row>
    <row r="79" spans="1:4" ht="12.75">
      <c r="A79" s="145"/>
      <c r="B79" s="146" t="s">
        <v>127</v>
      </c>
      <c r="C79" s="147" t="s">
        <v>128</v>
      </c>
      <c r="D79" s="148"/>
    </row>
    <row r="80" spans="1:4" ht="12.75">
      <c r="A80" s="145"/>
      <c r="B80" s="146" t="s">
        <v>129</v>
      </c>
      <c r="C80" s="147" t="s">
        <v>128</v>
      </c>
      <c r="D80" s="148"/>
    </row>
    <row r="81" spans="1:4" ht="12.75">
      <c r="A81" s="145"/>
      <c r="B81" s="78" t="s">
        <v>131</v>
      </c>
      <c r="C81" s="149" t="s">
        <v>710</v>
      </c>
      <c r="D81" s="115"/>
    </row>
    <row r="82" spans="1:4" ht="12.75">
      <c r="A82" s="142">
        <v>12</v>
      </c>
      <c r="B82" s="143" t="s">
        <v>487</v>
      </c>
      <c r="C82" s="140"/>
      <c r="D82" s="144"/>
    </row>
    <row r="83" spans="1:4" ht="12.75">
      <c r="A83" s="145"/>
      <c r="B83" s="146" t="s">
        <v>127</v>
      </c>
      <c r="C83" s="147" t="s">
        <v>128</v>
      </c>
      <c r="D83" s="148"/>
    </row>
    <row r="84" spans="1:4" ht="12.75">
      <c r="A84" s="145"/>
      <c r="B84" s="146" t="s">
        <v>129</v>
      </c>
      <c r="C84" s="147" t="s">
        <v>128</v>
      </c>
      <c r="D84" s="148"/>
    </row>
    <row r="85" spans="1:4" ht="12.75">
      <c r="A85" s="145"/>
      <c r="B85" s="78" t="s">
        <v>131</v>
      </c>
      <c r="C85" s="149" t="s">
        <v>710</v>
      </c>
      <c r="D85" s="115"/>
    </row>
    <row r="86" spans="1:4" ht="12.75">
      <c r="A86" s="142">
        <v>13</v>
      </c>
      <c r="B86" s="143" t="s">
        <v>487</v>
      </c>
      <c r="C86" s="140"/>
      <c r="D86" s="144"/>
    </row>
    <row r="87" spans="1:4" ht="12.75">
      <c r="A87" s="145"/>
      <c r="B87" s="146" t="s">
        <v>127</v>
      </c>
      <c r="C87" s="147" t="s">
        <v>128</v>
      </c>
      <c r="D87" s="148"/>
    </row>
    <row r="88" spans="1:4" ht="12.75">
      <c r="A88" s="145"/>
      <c r="B88" s="146" t="s">
        <v>129</v>
      </c>
      <c r="C88" s="147" t="s">
        <v>128</v>
      </c>
      <c r="D88" s="148"/>
    </row>
    <row r="89" spans="1:4" ht="12.75">
      <c r="A89" s="145"/>
      <c r="B89" s="78" t="s">
        <v>131</v>
      </c>
      <c r="C89" s="149" t="s">
        <v>710</v>
      </c>
      <c r="D89" s="115"/>
    </row>
    <row r="90" spans="1:4" ht="12.75">
      <c r="A90" s="142">
        <v>14</v>
      </c>
      <c r="B90" s="143" t="s">
        <v>487</v>
      </c>
      <c r="C90" s="140"/>
      <c r="D90" s="144"/>
    </row>
    <row r="91" spans="1:4" ht="12.75">
      <c r="A91" s="145"/>
      <c r="B91" s="146" t="s">
        <v>127</v>
      </c>
      <c r="C91" s="147" t="s">
        <v>128</v>
      </c>
      <c r="D91" s="148"/>
    </row>
    <row r="92" spans="1:4" ht="12.75">
      <c r="A92" s="145"/>
      <c r="B92" s="146" t="s">
        <v>129</v>
      </c>
      <c r="C92" s="147" t="s">
        <v>128</v>
      </c>
      <c r="D92" s="148"/>
    </row>
    <row r="93" spans="1:4" ht="12.75">
      <c r="A93" s="145"/>
      <c r="B93" s="78" t="s">
        <v>131</v>
      </c>
      <c r="C93" s="149" t="s">
        <v>710</v>
      </c>
      <c r="D93" s="115"/>
    </row>
    <row r="94" spans="1:4" ht="12.75">
      <c r="A94" s="142">
        <v>15</v>
      </c>
      <c r="B94" s="143" t="s">
        <v>487</v>
      </c>
      <c r="C94" s="140"/>
      <c r="D94" s="144"/>
    </row>
    <row r="95" spans="1:4" ht="12.75">
      <c r="A95" s="145"/>
      <c r="B95" s="146" t="s">
        <v>127</v>
      </c>
      <c r="C95" s="147" t="s">
        <v>128</v>
      </c>
      <c r="D95" s="148"/>
    </row>
    <row r="96" spans="1:4" ht="12.75">
      <c r="A96" s="145"/>
      <c r="B96" s="146" t="s">
        <v>129</v>
      </c>
      <c r="C96" s="147" t="s">
        <v>128</v>
      </c>
      <c r="D96" s="148"/>
    </row>
    <row r="97" spans="1:4" ht="12.75">
      <c r="A97" s="145"/>
      <c r="B97" s="78" t="s">
        <v>131</v>
      </c>
      <c r="C97" s="149" t="s">
        <v>710</v>
      </c>
      <c r="D97" s="115"/>
    </row>
    <row r="98" spans="1:4" ht="12.75">
      <c r="A98" s="142">
        <v>16</v>
      </c>
      <c r="B98" s="143" t="s">
        <v>487</v>
      </c>
      <c r="C98" s="140"/>
      <c r="D98" s="144"/>
    </row>
    <row r="99" spans="1:4" ht="12.75">
      <c r="A99" s="145"/>
      <c r="B99" s="146" t="s">
        <v>127</v>
      </c>
      <c r="C99" s="147" t="s">
        <v>128</v>
      </c>
      <c r="D99" s="148"/>
    </row>
    <row r="100" spans="1:4" ht="12.75">
      <c r="A100" s="145"/>
      <c r="B100" s="146" t="s">
        <v>129</v>
      </c>
      <c r="C100" s="147" t="s">
        <v>128</v>
      </c>
      <c r="D100" s="148"/>
    </row>
    <row r="101" spans="1:4" ht="12.75">
      <c r="A101" s="145"/>
      <c r="B101" s="78" t="s">
        <v>131</v>
      </c>
      <c r="C101" s="149" t="s">
        <v>710</v>
      </c>
      <c r="D101" s="115"/>
    </row>
    <row r="102" spans="1:4" ht="12.75">
      <c r="A102" s="142">
        <v>17</v>
      </c>
      <c r="B102" s="143" t="s">
        <v>487</v>
      </c>
      <c r="C102" s="140"/>
      <c r="D102" s="144"/>
    </row>
    <row r="103" spans="1:4" ht="12.75">
      <c r="A103" s="145"/>
      <c r="B103" s="146" t="s">
        <v>127</v>
      </c>
      <c r="C103" s="147" t="s">
        <v>128</v>
      </c>
      <c r="D103" s="148"/>
    </row>
    <row r="104" spans="1:4" ht="12.75">
      <c r="A104" s="145"/>
      <c r="B104" s="146" t="s">
        <v>129</v>
      </c>
      <c r="C104" s="147" t="s">
        <v>128</v>
      </c>
      <c r="D104" s="148"/>
    </row>
    <row r="105" spans="1:4" ht="12.75">
      <c r="A105" s="145"/>
      <c r="B105" s="78" t="s">
        <v>131</v>
      </c>
      <c r="C105" s="149" t="s">
        <v>710</v>
      </c>
      <c r="D105" s="115"/>
    </row>
    <row r="106" spans="1:4" ht="12.75">
      <c r="A106" s="142">
        <v>18</v>
      </c>
      <c r="B106" s="143" t="s">
        <v>487</v>
      </c>
      <c r="C106" s="140"/>
      <c r="D106" s="144"/>
    </row>
    <row r="107" spans="1:4" ht="12.75">
      <c r="A107" s="145"/>
      <c r="B107" s="146" t="s">
        <v>127</v>
      </c>
      <c r="C107" s="147" t="s">
        <v>128</v>
      </c>
      <c r="D107" s="148"/>
    </row>
    <row r="108" spans="1:4" ht="12.75">
      <c r="A108" s="145"/>
      <c r="B108" s="146" t="s">
        <v>129</v>
      </c>
      <c r="C108" s="147" t="s">
        <v>128</v>
      </c>
      <c r="D108" s="148"/>
    </row>
    <row r="109" spans="1:4" ht="12.75">
      <c r="A109" s="145"/>
      <c r="B109" s="78" t="s">
        <v>131</v>
      </c>
      <c r="C109" s="149" t="s">
        <v>710</v>
      </c>
      <c r="D109" s="115"/>
    </row>
    <row r="110" spans="1:4" ht="12.75">
      <c r="A110" s="142">
        <v>19</v>
      </c>
      <c r="B110" s="143" t="s">
        <v>487</v>
      </c>
      <c r="C110" s="140"/>
      <c r="D110" s="144"/>
    </row>
    <row r="111" spans="1:4" ht="12.75">
      <c r="A111" s="145"/>
      <c r="B111" s="146" t="s">
        <v>127</v>
      </c>
      <c r="C111" s="147" t="s">
        <v>128</v>
      </c>
      <c r="D111" s="148"/>
    </row>
    <row r="112" spans="1:4" ht="12.75">
      <c r="A112" s="145"/>
      <c r="B112" s="146" t="s">
        <v>129</v>
      </c>
      <c r="C112" s="147" t="s">
        <v>128</v>
      </c>
      <c r="D112" s="148"/>
    </row>
    <row r="113" spans="1:4" ht="12.75">
      <c r="A113" s="145"/>
      <c r="B113" s="78" t="s">
        <v>131</v>
      </c>
      <c r="C113" s="149" t="s">
        <v>710</v>
      </c>
      <c r="D113" s="115"/>
    </row>
    <row r="114" spans="1:4" ht="12.75">
      <c r="A114" s="142">
        <v>20</v>
      </c>
      <c r="B114" s="143" t="s">
        <v>487</v>
      </c>
      <c r="C114" s="140"/>
      <c r="D114" s="144"/>
    </row>
    <row r="115" spans="1:4" ht="12.75">
      <c r="A115" s="145"/>
      <c r="B115" s="146" t="s">
        <v>127</v>
      </c>
      <c r="C115" s="147" t="s">
        <v>128</v>
      </c>
      <c r="D115" s="148"/>
    </row>
    <row r="116" spans="1:4" ht="12.75">
      <c r="A116" s="145"/>
      <c r="B116" s="146" t="s">
        <v>129</v>
      </c>
      <c r="C116" s="147" t="s">
        <v>128</v>
      </c>
      <c r="D116" s="148"/>
    </row>
    <row r="117" spans="1:4" ht="12.75">
      <c r="A117" s="151" t="s">
        <v>141</v>
      </c>
      <c r="B117" s="152"/>
      <c r="C117" s="152"/>
      <c r="D117" s="153"/>
    </row>
    <row r="118" spans="1:4" ht="12.75">
      <c r="A118" s="154">
        <v>27</v>
      </c>
      <c r="B118" s="155" t="s">
        <v>142</v>
      </c>
      <c r="C118" s="155" t="s">
        <v>547</v>
      </c>
      <c r="D118" s="156">
        <v>5</v>
      </c>
    </row>
    <row r="119" spans="1:4" ht="12.75">
      <c r="A119" s="154">
        <v>28</v>
      </c>
      <c r="B119" s="155" t="s">
        <v>143</v>
      </c>
      <c r="C119" s="155" t="s">
        <v>547</v>
      </c>
      <c r="D119" s="156">
        <f>D118</f>
        <v>5</v>
      </c>
    </row>
    <row r="120" spans="1:4" ht="12.75">
      <c r="A120" s="154">
        <v>29</v>
      </c>
      <c r="B120" s="155" t="s">
        <v>144</v>
      </c>
      <c r="C120" s="155" t="s">
        <v>547</v>
      </c>
      <c r="D120" s="156">
        <v>0</v>
      </c>
    </row>
    <row r="121" spans="1:4" ht="13.5" thickBot="1">
      <c r="A121" s="154">
        <v>30</v>
      </c>
      <c r="B121" s="157" t="s">
        <v>145</v>
      </c>
      <c r="C121" s="157" t="s">
        <v>710</v>
      </c>
      <c r="D121" s="158">
        <v>38.82</v>
      </c>
    </row>
    <row r="122" spans="1:4" ht="17.25" customHeight="1">
      <c r="A122" s="159" t="s">
        <v>146</v>
      </c>
      <c r="B122" s="160"/>
      <c r="C122" s="160"/>
      <c r="D122" s="161"/>
    </row>
    <row r="123" spans="1:4" ht="25.5">
      <c r="A123" s="162">
        <v>31</v>
      </c>
      <c r="B123" s="163" t="s">
        <v>147</v>
      </c>
      <c r="C123" s="164" t="s">
        <v>710</v>
      </c>
      <c r="D123" s="165">
        <f>D124-D125</f>
        <v>-263352.44</v>
      </c>
    </row>
    <row r="124" spans="1:4" ht="12.75">
      <c r="A124" s="162">
        <f>A123+1</f>
        <v>32</v>
      </c>
      <c r="B124" s="164" t="s">
        <v>148</v>
      </c>
      <c r="C124" s="164" t="s">
        <v>710</v>
      </c>
      <c r="D124" s="165">
        <v>0</v>
      </c>
    </row>
    <row r="125" spans="1:4" ht="12.75">
      <c r="A125" s="162">
        <f>A124+1</f>
        <v>33</v>
      </c>
      <c r="B125" s="164" t="s">
        <v>149</v>
      </c>
      <c r="C125" s="164" t="s">
        <v>710</v>
      </c>
      <c r="D125" s="165">
        <f>D133+D144+D155+D166</f>
        <v>263352.44</v>
      </c>
    </row>
    <row r="126" spans="1:4" ht="12.75" customHeight="1">
      <c r="A126" s="162">
        <f>A125+1</f>
        <v>34</v>
      </c>
      <c r="B126" s="163" t="s">
        <v>150</v>
      </c>
      <c r="C126" s="164" t="s">
        <v>710</v>
      </c>
      <c r="D126" s="165">
        <f>D127-D128</f>
        <v>-450928.80000000005</v>
      </c>
    </row>
    <row r="127" spans="1:4" ht="12.75" customHeight="1">
      <c r="A127" s="162">
        <f>A126+1</f>
        <v>35</v>
      </c>
      <c r="B127" s="164" t="s">
        <v>151</v>
      </c>
      <c r="C127" s="164" t="s">
        <v>710</v>
      </c>
      <c r="D127" s="165">
        <v>0</v>
      </c>
    </row>
    <row r="128" spans="1:4" ht="12.75">
      <c r="A128" s="162">
        <f>A127+1</f>
        <v>36</v>
      </c>
      <c r="B128" s="164" t="s">
        <v>152</v>
      </c>
      <c r="C128" s="164" t="s">
        <v>710</v>
      </c>
      <c r="D128" s="165">
        <f>D136+D147+D158+D169</f>
        <v>450928.80000000005</v>
      </c>
    </row>
    <row r="129" spans="1:4" ht="29.25" customHeight="1">
      <c r="A129" s="166" t="s">
        <v>153</v>
      </c>
      <c r="B129" s="167"/>
      <c r="C129" s="167"/>
      <c r="D129" s="168"/>
    </row>
    <row r="130" spans="1:4" ht="39.75" customHeight="1">
      <c r="A130" s="128" t="s">
        <v>154</v>
      </c>
      <c r="B130" s="130" t="s">
        <v>705</v>
      </c>
      <c r="C130" s="169" t="s">
        <v>155</v>
      </c>
      <c r="D130" s="131"/>
    </row>
    <row r="131" spans="1:4" ht="15" customHeight="1">
      <c r="A131" s="128" t="s">
        <v>156</v>
      </c>
      <c r="B131" s="130" t="s">
        <v>376</v>
      </c>
      <c r="C131" s="129" t="s">
        <v>590</v>
      </c>
      <c r="D131" s="131" t="s">
        <v>383</v>
      </c>
    </row>
    <row r="132" spans="1:4" ht="15" customHeight="1">
      <c r="A132" s="128" t="s">
        <v>157</v>
      </c>
      <c r="B132" s="129" t="s">
        <v>158</v>
      </c>
      <c r="C132" s="129" t="s">
        <v>159</v>
      </c>
      <c r="D132" s="131">
        <f>ROUND(D137/1605.98,1)</f>
        <v>445.5</v>
      </c>
    </row>
    <row r="133" spans="1:4" ht="15" customHeight="1">
      <c r="A133" s="128" t="s">
        <v>160</v>
      </c>
      <c r="B133" s="129" t="s">
        <v>454</v>
      </c>
      <c r="C133" s="129" t="s">
        <v>710</v>
      </c>
      <c r="D133" s="131">
        <v>187945.41</v>
      </c>
    </row>
    <row r="134" spans="1:4" ht="15" customHeight="1">
      <c r="A134" s="128" t="s">
        <v>161</v>
      </c>
      <c r="B134" s="129" t="s">
        <v>162</v>
      </c>
      <c r="C134" s="129" t="s">
        <v>710</v>
      </c>
      <c r="D134" s="131">
        <v>584783.96</v>
      </c>
    </row>
    <row r="135" spans="1:4" ht="15" customHeight="1">
      <c r="A135" s="128" t="s">
        <v>163</v>
      </c>
      <c r="B135" s="129" t="s">
        <v>164</v>
      </c>
      <c r="C135" s="129" t="s">
        <v>710</v>
      </c>
      <c r="D135" s="131">
        <v>525573.88</v>
      </c>
    </row>
    <row r="136" spans="1:4" ht="15" customHeight="1">
      <c r="A136" s="128" t="s">
        <v>165</v>
      </c>
      <c r="B136" s="129" t="s">
        <v>468</v>
      </c>
      <c r="C136" s="129" t="s">
        <v>710</v>
      </c>
      <c r="D136" s="131">
        <f>D133+D134-D135</f>
        <v>247155.49</v>
      </c>
    </row>
    <row r="137" spans="1:6" ht="15" customHeight="1">
      <c r="A137" s="128" t="s">
        <v>166</v>
      </c>
      <c r="B137" s="129" t="s">
        <v>167</v>
      </c>
      <c r="C137" s="129" t="s">
        <v>710</v>
      </c>
      <c r="D137" s="133">
        <f>ROUND(E137*1.18,2)</f>
        <v>715515.74</v>
      </c>
      <c r="E137" s="27">
        <v>606369.27</v>
      </c>
      <c r="F137" s="170" t="s">
        <v>168</v>
      </c>
    </row>
    <row r="138" spans="1:4" ht="15" customHeight="1">
      <c r="A138" s="128" t="s">
        <v>169</v>
      </c>
      <c r="B138" s="129" t="s">
        <v>170</v>
      </c>
      <c r="C138" s="129" t="s">
        <v>710</v>
      </c>
      <c r="D138" s="131">
        <f>ROUND(197046632.58/198500080.13*D137,2)</f>
        <v>710276.63</v>
      </c>
    </row>
    <row r="139" spans="1:4" ht="15" customHeight="1">
      <c r="A139" s="128" t="s">
        <v>171</v>
      </c>
      <c r="B139" s="132" t="s">
        <v>172</v>
      </c>
      <c r="C139" s="129" t="s">
        <v>710</v>
      </c>
      <c r="D139" s="131">
        <f>ROUND(73681446.38/198500080.13*D137,2)</f>
        <v>265593.01</v>
      </c>
    </row>
    <row r="140" spans="1:4" ht="15" customHeight="1" thickBot="1">
      <c r="A140" s="171" t="s">
        <v>173</v>
      </c>
      <c r="B140" s="172" t="s">
        <v>174</v>
      </c>
      <c r="C140" s="173" t="s">
        <v>710</v>
      </c>
      <c r="D140" s="174">
        <v>0</v>
      </c>
    </row>
    <row r="141" spans="1:4" ht="36" customHeight="1">
      <c r="A141" s="128" t="s">
        <v>175</v>
      </c>
      <c r="B141" s="130" t="s">
        <v>705</v>
      </c>
      <c r="C141" s="175" t="s">
        <v>34</v>
      </c>
      <c r="D141" s="131"/>
    </row>
    <row r="142" spans="1:4" ht="15" customHeight="1">
      <c r="A142" s="128" t="s">
        <v>176</v>
      </c>
      <c r="B142" s="130" t="s">
        <v>376</v>
      </c>
      <c r="C142" s="129" t="s">
        <v>590</v>
      </c>
      <c r="D142" s="131" t="s">
        <v>177</v>
      </c>
    </row>
    <row r="143" spans="1:4" ht="15" customHeight="1">
      <c r="A143" s="128" t="s">
        <v>178</v>
      </c>
      <c r="B143" s="129" t="s">
        <v>158</v>
      </c>
      <c r="C143" s="129" t="s">
        <v>159</v>
      </c>
      <c r="D143" s="131">
        <f>ROUND(D148/28.03,1)</f>
        <v>6437.3</v>
      </c>
    </row>
    <row r="144" spans="1:4" ht="15" customHeight="1">
      <c r="A144" s="128" t="s">
        <v>179</v>
      </c>
      <c r="B144" s="129" t="s">
        <v>454</v>
      </c>
      <c r="C144" s="129" t="s">
        <v>710</v>
      </c>
      <c r="D144" s="131">
        <v>43315.04</v>
      </c>
    </row>
    <row r="145" spans="1:4" ht="15" customHeight="1">
      <c r="A145" s="128" t="s">
        <v>180</v>
      </c>
      <c r="B145" s="129" t="s">
        <v>162</v>
      </c>
      <c r="C145" s="129" t="s">
        <v>710</v>
      </c>
      <c r="D145" s="131">
        <v>167758.53</v>
      </c>
    </row>
    <row r="146" spans="1:4" ht="15" customHeight="1">
      <c r="A146" s="128" t="s">
        <v>181</v>
      </c>
      <c r="B146" s="129" t="s">
        <v>164</v>
      </c>
      <c r="C146" s="129" t="s">
        <v>710</v>
      </c>
      <c r="D146" s="131">
        <v>142288.4</v>
      </c>
    </row>
    <row r="147" spans="1:4" ht="15" customHeight="1">
      <c r="A147" s="128" t="s">
        <v>182</v>
      </c>
      <c r="B147" s="129" t="s">
        <v>468</v>
      </c>
      <c r="C147" s="129" t="s">
        <v>710</v>
      </c>
      <c r="D147" s="131">
        <f>D144+D145-D146</f>
        <v>68785.17000000001</v>
      </c>
    </row>
    <row r="148" spans="1:6" ht="15" customHeight="1">
      <c r="A148" s="128" t="s">
        <v>183</v>
      </c>
      <c r="B148" s="129" t="s">
        <v>167</v>
      </c>
      <c r="C148" s="129" t="s">
        <v>710</v>
      </c>
      <c r="D148" s="133">
        <f>ROUND(E148*1.18,2)</f>
        <v>180437.75</v>
      </c>
      <c r="E148" s="27">
        <v>152913.35</v>
      </c>
      <c r="F148" s="170" t="s">
        <v>168</v>
      </c>
    </row>
    <row r="149" spans="1:4" ht="15" customHeight="1">
      <c r="A149" s="128" t="s">
        <v>184</v>
      </c>
      <c r="B149" s="129" t="s">
        <v>170</v>
      </c>
      <c r="C149" s="129" t="s">
        <v>710</v>
      </c>
      <c r="D149" s="131">
        <f>ROUND(75217758.95/67649533.13*D148,2)</f>
        <v>200624.05</v>
      </c>
    </row>
    <row r="150" spans="1:4" ht="15" customHeight="1">
      <c r="A150" s="128" t="s">
        <v>185</v>
      </c>
      <c r="B150" s="132" t="s">
        <v>172</v>
      </c>
      <c r="C150" s="129" t="s">
        <v>710</v>
      </c>
      <c r="D150" s="131">
        <f>ROUND(14455264.66/67649533.13*D148,2)</f>
        <v>38555.7</v>
      </c>
    </row>
    <row r="151" spans="1:4" ht="26.25" thickBot="1">
      <c r="A151" s="171" t="s">
        <v>186</v>
      </c>
      <c r="B151" s="172" t="s">
        <v>174</v>
      </c>
      <c r="C151" s="173" t="s">
        <v>710</v>
      </c>
      <c r="D151" s="174">
        <v>0</v>
      </c>
    </row>
    <row r="152" spans="1:4" ht="27" customHeight="1">
      <c r="A152" s="128" t="s">
        <v>187</v>
      </c>
      <c r="B152" s="130" t="s">
        <v>705</v>
      </c>
      <c r="C152" s="175" t="s">
        <v>849</v>
      </c>
      <c r="D152" s="131"/>
    </row>
    <row r="153" spans="1:4" ht="13.5">
      <c r="A153" s="128" t="s">
        <v>188</v>
      </c>
      <c r="B153" s="130" t="s">
        <v>376</v>
      </c>
      <c r="C153" s="129" t="s">
        <v>590</v>
      </c>
      <c r="D153" s="131" t="s">
        <v>177</v>
      </c>
    </row>
    <row r="154" spans="1:4" ht="12.75">
      <c r="A154" s="128" t="s">
        <v>189</v>
      </c>
      <c r="B154" s="129" t="s">
        <v>158</v>
      </c>
      <c r="C154" s="129" t="s">
        <v>159</v>
      </c>
      <c r="D154" s="131">
        <v>5559.6</v>
      </c>
    </row>
    <row r="155" spans="1:4" ht="12.75">
      <c r="A155" s="128" t="s">
        <v>190</v>
      </c>
      <c r="B155" s="129" t="s">
        <v>454</v>
      </c>
      <c r="C155" s="129" t="s">
        <v>710</v>
      </c>
      <c r="D155" s="131">
        <v>31795.63</v>
      </c>
    </row>
    <row r="156" spans="1:4" ht="12.75" customHeight="1">
      <c r="A156" s="128" t="s">
        <v>191</v>
      </c>
      <c r="B156" s="129" t="s">
        <v>162</v>
      </c>
      <c r="C156" s="129" t="s">
        <v>710</v>
      </c>
      <c r="D156" s="131">
        <v>130636.45</v>
      </c>
    </row>
    <row r="157" spans="1:4" ht="12.75" customHeight="1">
      <c r="A157" s="128" t="s">
        <v>192</v>
      </c>
      <c r="B157" s="129" t="s">
        <v>164</v>
      </c>
      <c r="C157" s="129" t="s">
        <v>710</v>
      </c>
      <c r="D157" s="131">
        <v>50675.57</v>
      </c>
    </row>
    <row r="158" spans="1:4" ht="12.75" customHeight="1">
      <c r="A158" s="128" t="s">
        <v>193</v>
      </c>
      <c r="B158" s="129" t="s">
        <v>468</v>
      </c>
      <c r="C158" s="129" t="s">
        <v>710</v>
      </c>
      <c r="D158" s="131">
        <f>D155+D156-D157</f>
        <v>111756.50999999998</v>
      </c>
    </row>
    <row r="159" spans="1:6" ht="12.75" customHeight="1">
      <c r="A159" s="128" t="s">
        <v>194</v>
      </c>
      <c r="B159" s="129" t="s">
        <v>167</v>
      </c>
      <c r="C159" s="129" t="s">
        <v>710</v>
      </c>
      <c r="D159" s="133">
        <f>ROUND(E159*1.18,2)</f>
        <v>128984.55</v>
      </c>
      <c r="E159" s="27">
        <v>109308.94</v>
      </c>
      <c r="F159" s="170" t="s">
        <v>168</v>
      </c>
    </row>
    <row r="160" spans="1:4" ht="12.75" customHeight="1">
      <c r="A160" s="128" t="s">
        <v>195</v>
      </c>
      <c r="B160" s="129" t="s">
        <v>170</v>
      </c>
      <c r="C160" s="129" t="s">
        <v>710</v>
      </c>
      <c r="D160" s="131">
        <f>ROUND(75217758.95/67649533.13*D159,2)</f>
        <v>143414.57</v>
      </c>
    </row>
    <row r="161" spans="1:4" ht="25.5">
      <c r="A161" s="128" t="s">
        <v>196</v>
      </c>
      <c r="B161" s="132" t="s">
        <v>172</v>
      </c>
      <c r="C161" s="129" t="s">
        <v>710</v>
      </c>
      <c r="D161" s="131">
        <f>ROUND(14455264.66/67649533.13*D159,2)</f>
        <v>27561.25</v>
      </c>
    </row>
    <row r="162" spans="1:4" ht="26.25" customHeight="1" thickBot="1">
      <c r="A162" s="171" t="s">
        <v>197</v>
      </c>
      <c r="B162" s="172" t="s">
        <v>174</v>
      </c>
      <c r="C162" s="173" t="s">
        <v>710</v>
      </c>
      <c r="D162" s="174">
        <v>0</v>
      </c>
    </row>
    <row r="163" spans="1:4" ht="37.5">
      <c r="A163" s="128" t="s">
        <v>198</v>
      </c>
      <c r="B163" s="130" t="s">
        <v>705</v>
      </c>
      <c r="C163" s="176" t="s">
        <v>199</v>
      </c>
      <c r="D163" s="131"/>
    </row>
    <row r="164" spans="1:4" ht="13.5" customHeight="1">
      <c r="A164" s="128" t="s">
        <v>200</v>
      </c>
      <c r="B164" s="130" t="s">
        <v>376</v>
      </c>
      <c r="C164" s="129" t="s">
        <v>590</v>
      </c>
      <c r="D164" s="131" t="s">
        <v>384</v>
      </c>
    </row>
    <row r="165" spans="1:4" ht="12.75">
      <c r="A165" s="128" t="s">
        <v>201</v>
      </c>
      <c r="B165" s="129" t="s">
        <v>158</v>
      </c>
      <c r="C165" s="129" t="s">
        <v>159</v>
      </c>
      <c r="D165" s="131">
        <f>ROUND(D170/3.83,1)</f>
        <v>11386</v>
      </c>
    </row>
    <row r="166" spans="1:4" ht="12.75">
      <c r="A166" s="128" t="s">
        <v>202</v>
      </c>
      <c r="B166" s="129" t="s">
        <v>454</v>
      </c>
      <c r="C166" s="129" t="s">
        <v>710</v>
      </c>
      <c r="D166" s="131">
        <v>296.36</v>
      </c>
    </row>
    <row r="167" spans="1:4" ht="12.75" customHeight="1">
      <c r="A167" s="128" t="s">
        <v>203</v>
      </c>
      <c r="B167" s="129" t="s">
        <v>162</v>
      </c>
      <c r="C167" s="129" t="s">
        <v>710</v>
      </c>
      <c r="D167" s="131">
        <v>39310.49</v>
      </c>
    </row>
    <row r="168" spans="1:4" ht="12.75" customHeight="1">
      <c r="A168" s="128" t="s">
        <v>204</v>
      </c>
      <c r="B168" s="129" t="s">
        <v>164</v>
      </c>
      <c r="C168" s="129" t="s">
        <v>710</v>
      </c>
      <c r="D168" s="131">
        <v>16375.22</v>
      </c>
    </row>
    <row r="169" spans="1:4" ht="12.75" customHeight="1">
      <c r="A169" s="128" t="s">
        <v>205</v>
      </c>
      <c r="B169" s="129" t="s">
        <v>468</v>
      </c>
      <c r="C169" s="129" t="s">
        <v>710</v>
      </c>
      <c r="D169" s="131">
        <f>D166+D167-D168</f>
        <v>23231.629999999997</v>
      </c>
    </row>
    <row r="170" spans="1:6" ht="12.75" customHeight="1">
      <c r="A170" s="128" t="s">
        <v>244</v>
      </c>
      <c r="B170" s="129" t="s">
        <v>167</v>
      </c>
      <c r="C170" s="129" t="s">
        <v>710</v>
      </c>
      <c r="D170" s="133">
        <f>ROUND(E170*1.18,2)</f>
        <v>43608.38</v>
      </c>
      <c r="E170" s="27">
        <v>36956.25</v>
      </c>
      <c r="F170" s="170" t="s">
        <v>168</v>
      </c>
    </row>
    <row r="171" spans="1:4" ht="12.75" customHeight="1">
      <c r="A171" s="128" t="s">
        <v>245</v>
      </c>
      <c r="B171" s="129" t="s">
        <v>170</v>
      </c>
      <c r="C171" s="129" t="s">
        <v>710</v>
      </c>
      <c r="D171" s="131">
        <f>ROUND(7063221.41/16105544.66*D170,2)</f>
        <v>19124.82</v>
      </c>
    </row>
    <row r="172" spans="1:4" ht="25.5">
      <c r="A172" s="128" t="s">
        <v>246</v>
      </c>
      <c r="B172" s="132" t="s">
        <v>172</v>
      </c>
      <c r="C172" s="129" t="s">
        <v>710</v>
      </c>
      <c r="D172" s="131">
        <f>ROUND(9326800.88/16105544.66*D170,2)</f>
        <v>25253.83</v>
      </c>
    </row>
    <row r="173" spans="1:4" ht="26.25" customHeight="1" thickBot="1">
      <c r="A173" s="171" t="s">
        <v>247</v>
      </c>
      <c r="B173" s="172" t="s">
        <v>174</v>
      </c>
      <c r="C173" s="173" t="s">
        <v>710</v>
      </c>
      <c r="D173" s="174">
        <v>0</v>
      </c>
    </row>
    <row r="174" spans="1:4" ht="12.75" customHeight="1">
      <c r="A174" s="154">
        <v>48</v>
      </c>
      <c r="B174" s="155" t="s">
        <v>142</v>
      </c>
      <c r="C174" s="155" t="s">
        <v>547</v>
      </c>
      <c r="D174" s="156">
        <v>1</v>
      </c>
    </row>
    <row r="175" spans="1:4" ht="12.75" customHeight="1">
      <c r="A175" s="154">
        <f>A174+1</f>
        <v>49</v>
      </c>
      <c r="B175" s="155" t="s">
        <v>143</v>
      </c>
      <c r="C175" s="155" t="s">
        <v>547</v>
      </c>
      <c r="D175" s="156">
        <f>D174</f>
        <v>1</v>
      </c>
    </row>
    <row r="176" spans="1:4" ht="12.75" customHeight="1">
      <c r="A176" s="154">
        <f>A175+1</f>
        <v>50</v>
      </c>
      <c r="B176" s="155" t="s">
        <v>144</v>
      </c>
      <c r="C176" s="155" t="s">
        <v>547</v>
      </c>
      <c r="D176" s="156">
        <v>0</v>
      </c>
    </row>
    <row r="177" spans="1:4" ht="15" customHeight="1">
      <c r="A177" s="154">
        <f>A176+1</f>
        <v>51</v>
      </c>
      <c r="B177" s="155" t="s">
        <v>145</v>
      </c>
      <c r="C177" s="155" t="s">
        <v>710</v>
      </c>
      <c r="D177" s="156">
        <v>131394.15</v>
      </c>
    </row>
    <row r="178" spans="1:4" ht="12.75" customHeight="1">
      <c r="A178" s="177" t="s">
        <v>248</v>
      </c>
      <c r="B178" s="178"/>
      <c r="C178" s="178"/>
      <c r="D178" s="179"/>
    </row>
    <row r="179" spans="1:4" ht="15" customHeight="1">
      <c r="A179" s="180">
        <v>52</v>
      </c>
      <c r="B179" s="181" t="s">
        <v>249</v>
      </c>
      <c r="C179" s="182" t="s">
        <v>547</v>
      </c>
      <c r="D179" s="183">
        <v>24</v>
      </c>
    </row>
    <row r="180" spans="1:4" ht="15">
      <c r="A180" s="180">
        <f>A179+1</f>
        <v>53</v>
      </c>
      <c r="B180" s="181" t="s">
        <v>250</v>
      </c>
      <c r="C180" s="182" t="s">
        <v>547</v>
      </c>
      <c r="D180" s="183">
        <v>6</v>
      </c>
    </row>
    <row r="181" spans="1:4" ht="27" customHeight="1">
      <c r="A181" s="180">
        <f>A180+1</f>
        <v>54</v>
      </c>
      <c r="B181" s="184" t="s">
        <v>251</v>
      </c>
      <c r="C181" s="182" t="s">
        <v>710</v>
      </c>
      <c r="D181" s="183">
        <v>21116.8</v>
      </c>
    </row>
  </sheetData>
  <sheetProtection/>
  <mergeCells count="11">
    <mergeCell ref="C70:D70"/>
    <mergeCell ref="B33:D33"/>
    <mergeCell ref="B35:D35"/>
    <mergeCell ref="C54:D54"/>
    <mergeCell ref="C58:D58"/>
    <mergeCell ref="A26:D26"/>
    <mergeCell ref="B27:D27"/>
    <mergeCell ref="B29:D29"/>
    <mergeCell ref="B31:D31"/>
    <mergeCell ref="C62:D62"/>
    <mergeCell ref="C66:D66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6"/>
  <sheetViews>
    <sheetView view="pageBreakPreview" zoomScaleSheetLayoutView="100" zoomScalePageLayoutView="0" workbookViewId="0" topLeftCell="A23">
      <selection activeCell="B1" sqref="A1:D36"/>
    </sheetView>
  </sheetViews>
  <sheetFormatPr defaultColWidth="9.140625" defaultRowHeight="12.75"/>
  <cols>
    <col min="1" max="1" width="6.421875" style="186" customWidth="1"/>
    <col min="2" max="2" width="60.140625" style="186" customWidth="1"/>
    <col min="3" max="3" width="19.7109375" style="186" customWidth="1"/>
    <col min="4" max="4" width="14.57421875" style="186" customWidth="1"/>
    <col min="5" max="5" width="9.140625" style="187" hidden="1" customWidth="1"/>
    <col min="6" max="6" width="9.140625" style="186" hidden="1" customWidth="1"/>
    <col min="7" max="16384" width="9.140625" style="186" customWidth="1"/>
  </cols>
  <sheetData>
    <row r="1" ht="15.75">
      <c r="A1" s="185" t="s">
        <v>445</v>
      </c>
    </row>
    <row r="2" ht="16.5" thickBot="1">
      <c r="A2" s="185" t="s">
        <v>446</v>
      </c>
    </row>
    <row r="3" spans="1:4" ht="20.25" customHeight="1" thickBot="1">
      <c r="A3" s="592" t="s">
        <v>488</v>
      </c>
      <c r="B3" s="593"/>
      <c r="C3" s="593"/>
      <c r="D3" s="594"/>
    </row>
    <row r="4" spans="1:4" ht="36.75" customHeight="1">
      <c r="A4" s="188" t="s">
        <v>42</v>
      </c>
      <c r="B4" s="189" t="s">
        <v>586</v>
      </c>
      <c r="C4" s="189" t="s">
        <v>656</v>
      </c>
      <c r="D4" s="190" t="s">
        <v>588</v>
      </c>
    </row>
    <row r="5" spans="1:5" ht="15.75">
      <c r="A5" s="191" t="s">
        <v>845</v>
      </c>
      <c r="B5" s="192" t="s">
        <v>589</v>
      </c>
      <c r="C5" s="193" t="s">
        <v>590</v>
      </c>
      <c r="D5" s="194">
        <v>42825</v>
      </c>
      <c r="E5" s="187">
        <v>1</v>
      </c>
    </row>
    <row r="6" spans="1:5" ht="15.75">
      <c r="A6" s="191" t="s">
        <v>846</v>
      </c>
      <c r="B6" s="192" t="s">
        <v>448</v>
      </c>
      <c r="C6" s="193" t="s">
        <v>590</v>
      </c>
      <c r="D6" s="194" t="s">
        <v>489</v>
      </c>
      <c r="E6" s="187">
        <v>2</v>
      </c>
    </row>
    <row r="7" spans="1:5" ht="16.5" thickBot="1">
      <c r="A7" s="195" t="s">
        <v>847</v>
      </c>
      <c r="B7" s="196" t="s">
        <v>450</v>
      </c>
      <c r="C7" s="197" t="s">
        <v>590</v>
      </c>
      <c r="D7" s="198" t="s">
        <v>490</v>
      </c>
      <c r="E7" s="187">
        <v>3</v>
      </c>
    </row>
    <row r="8" spans="1:5" ht="27.75" customHeight="1">
      <c r="A8" s="199" t="s">
        <v>451</v>
      </c>
      <c r="B8" s="200"/>
      <c r="C8" s="200"/>
      <c r="D8" s="201"/>
      <c r="E8" s="186">
        <v>4</v>
      </c>
    </row>
    <row r="9" spans="1:5" ht="13.5">
      <c r="A9" s="202" t="s">
        <v>848</v>
      </c>
      <c r="B9" s="203" t="s">
        <v>452</v>
      </c>
      <c r="C9" s="204" t="s">
        <v>710</v>
      </c>
      <c r="D9" s="205">
        <v>0</v>
      </c>
      <c r="E9" s="186">
        <v>5</v>
      </c>
    </row>
    <row r="10" spans="1:5" ht="13.5">
      <c r="A10" s="202" t="s">
        <v>598</v>
      </c>
      <c r="B10" s="203" t="s">
        <v>453</v>
      </c>
      <c r="C10" s="204" t="s">
        <v>710</v>
      </c>
      <c r="D10" s="205">
        <v>-34766.72</v>
      </c>
      <c r="E10" s="186">
        <v>6</v>
      </c>
    </row>
    <row r="11" spans="1:5" ht="13.5">
      <c r="A11" s="202" t="s">
        <v>599</v>
      </c>
      <c r="B11" s="203" t="s">
        <v>454</v>
      </c>
      <c r="C11" s="204" t="s">
        <v>710</v>
      </c>
      <c r="D11" s="205">
        <v>147912.74</v>
      </c>
      <c r="E11" s="186">
        <v>7</v>
      </c>
    </row>
    <row r="12" spans="1:5" ht="25.5">
      <c r="A12" s="202" t="s">
        <v>601</v>
      </c>
      <c r="B12" s="206" t="s">
        <v>455</v>
      </c>
      <c r="C12" s="203" t="s">
        <v>710</v>
      </c>
      <c r="D12" s="205">
        <v>615056.8</v>
      </c>
      <c r="E12" s="186">
        <v>8</v>
      </c>
    </row>
    <row r="13" spans="1:5" ht="13.5">
      <c r="A13" s="202" t="s">
        <v>603</v>
      </c>
      <c r="B13" s="203" t="s">
        <v>456</v>
      </c>
      <c r="C13" s="204" t="s">
        <v>710</v>
      </c>
      <c r="D13" s="205">
        <v>412085.13</v>
      </c>
      <c r="E13" s="186">
        <v>9</v>
      </c>
    </row>
    <row r="14" spans="1:5" ht="13.5">
      <c r="A14" s="202" t="s">
        <v>605</v>
      </c>
      <c r="B14" s="203" t="s">
        <v>457</v>
      </c>
      <c r="C14" s="204" t="s">
        <v>710</v>
      </c>
      <c r="D14" s="205">
        <v>131609.87</v>
      </c>
      <c r="E14" s="186">
        <v>10</v>
      </c>
    </row>
    <row r="15" spans="1:5" ht="12.75">
      <c r="A15" s="202" t="s">
        <v>607</v>
      </c>
      <c r="B15" s="203" t="s">
        <v>458</v>
      </c>
      <c r="C15" s="203" t="s">
        <v>710</v>
      </c>
      <c r="D15" s="205">
        <v>71361.8</v>
      </c>
      <c r="E15" s="186">
        <v>11</v>
      </c>
    </row>
    <row r="16" spans="1:5" ht="12.75">
      <c r="A16" s="202" t="s">
        <v>674</v>
      </c>
      <c r="B16" s="203" t="s">
        <v>459</v>
      </c>
      <c r="C16" s="203" t="s">
        <v>710</v>
      </c>
      <c r="D16" s="205">
        <v>582483.59</v>
      </c>
      <c r="E16" s="186">
        <v>12</v>
      </c>
    </row>
    <row r="17" spans="1:5" ht="12.75">
      <c r="A17" s="202" t="s">
        <v>611</v>
      </c>
      <c r="B17" s="203" t="s">
        <v>460</v>
      </c>
      <c r="C17" s="203" t="s">
        <v>710</v>
      </c>
      <c r="D17" s="205">
        <v>582483.59</v>
      </c>
      <c r="E17" s="186">
        <v>13</v>
      </c>
    </row>
    <row r="18" spans="1:5" ht="12.75">
      <c r="A18" s="202" t="s">
        <v>613</v>
      </c>
      <c r="B18" s="203" t="s">
        <v>461</v>
      </c>
      <c r="C18" s="203" t="s">
        <v>710</v>
      </c>
      <c r="D18" s="205">
        <v>0</v>
      </c>
      <c r="E18" s="186">
        <v>14</v>
      </c>
    </row>
    <row r="19" spans="1:5" ht="12.75">
      <c r="A19" s="202" t="s">
        <v>615</v>
      </c>
      <c r="B19" s="203" t="s">
        <v>462</v>
      </c>
      <c r="C19" s="203" t="s">
        <v>710</v>
      </c>
      <c r="D19" s="205">
        <v>0</v>
      </c>
      <c r="E19" s="186">
        <v>15</v>
      </c>
    </row>
    <row r="20" spans="1:5" ht="13.5">
      <c r="A20" s="202" t="s">
        <v>617</v>
      </c>
      <c r="B20" s="203" t="s">
        <v>463</v>
      </c>
      <c r="C20" s="204" t="s">
        <v>710</v>
      </c>
      <c r="D20" s="205">
        <v>0</v>
      </c>
      <c r="E20" s="186">
        <v>16</v>
      </c>
    </row>
    <row r="21" spans="1:5" ht="13.5">
      <c r="A21" s="202" t="s">
        <v>619</v>
      </c>
      <c r="B21" s="203" t="s">
        <v>464</v>
      </c>
      <c r="C21" s="204" t="s">
        <v>710</v>
      </c>
      <c r="D21" s="205">
        <v>0</v>
      </c>
      <c r="E21" s="186">
        <v>17</v>
      </c>
    </row>
    <row r="22" spans="1:5" ht="13.5">
      <c r="A22" s="202" t="s">
        <v>621</v>
      </c>
      <c r="B22" s="203" t="s">
        <v>465</v>
      </c>
      <c r="C22" s="204" t="s">
        <v>710</v>
      </c>
      <c r="D22" s="205">
        <v>582483.59</v>
      </c>
      <c r="E22" s="186">
        <v>18</v>
      </c>
    </row>
    <row r="23" spans="1:5" ht="12.75">
      <c r="A23" s="202" t="s">
        <v>624</v>
      </c>
      <c r="B23" s="203" t="s">
        <v>466</v>
      </c>
      <c r="C23" s="203" t="s">
        <v>710</v>
      </c>
      <c r="D23" s="205">
        <v>5.64</v>
      </c>
      <c r="E23" s="186">
        <v>19</v>
      </c>
    </row>
    <row r="24" spans="1:5" ht="12.75">
      <c r="A24" s="202" t="s">
        <v>626</v>
      </c>
      <c r="B24" s="203" t="s">
        <v>467</v>
      </c>
      <c r="C24" s="203" t="s">
        <v>710</v>
      </c>
      <c r="D24" s="205">
        <v>0</v>
      </c>
      <c r="E24" s="186">
        <v>20</v>
      </c>
    </row>
    <row r="25" spans="1:5" ht="13.5" thickBot="1">
      <c r="A25" s="207" t="s">
        <v>628</v>
      </c>
      <c r="B25" s="208" t="s">
        <v>468</v>
      </c>
      <c r="C25" s="208" t="s">
        <v>710</v>
      </c>
      <c r="D25" s="209">
        <v>180491.59</v>
      </c>
      <c r="E25" s="186">
        <v>21</v>
      </c>
    </row>
    <row r="26" spans="1:5" ht="34.5" customHeight="1">
      <c r="A26" s="602" t="s">
        <v>469</v>
      </c>
      <c r="B26" s="603"/>
      <c r="C26" s="603"/>
      <c r="D26" s="604"/>
      <c r="E26" s="186">
        <v>22</v>
      </c>
    </row>
    <row r="27" spans="1:5" ht="28.5" customHeight="1">
      <c r="A27" s="210" t="s">
        <v>470</v>
      </c>
      <c r="B27" s="605" t="s">
        <v>471</v>
      </c>
      <c r="C27" s="606"/>
      <c r="D27" s="607"/>
      <c r="E27" s="187">
        <v>23</v>
      </c>
    </row>
    <row r="28" spans="1:5" ht="12.75" customHeight="1">
      <c r="A28" s="211" t="s">
        <v>472</v>
      </c>
      <c r="B28" s="212" t="s">
        <v>473</v>
      </c>
      <c r="C28" s="203" t="s">
        <v>710</v>
      </c>
      <c r="D28" s="205">
        <v>22291.46</v>
      </c>
      <c r="E28" s="187">
        <v>24</v>
      </c>
    </row>
    <row r="29" spans="1:5" ht="29.25" customHeight="1">
      <c r="A29" s="211" t="s">
        <v>474</v>
      </c>
      <c r="B29" s="605" t="s">
        <v>475</v>
      </c>
      <c r="C29" s="606"/>
      <c r="D29" s="607"/>
      <c r="E29" s="187">
        <v>25</v>
      </c>
    </row>
    <row r="30" spans="1:5" ht="12.75">
      <c r="A30" s="211" t="s">
        <v>476</v>
      </c>
      <c r="B30" s="212" t="s">
        <v>473</v>
      </c>
      <c r="C30" s="203" t="s">
        <v>710</v>
      </c>
      <c r="D30" s="205">
        <v>142785.86</v>
      </c>
      <c r="E30" s="187">
        <v>26</v>
      </c>
    </row>
    <row r="31" spans="1:5" ht="17.25" customHeight="1">
      <c r="A31" s="211" t="s">
        <v>477</v>
      </c>
      <c r="B31" s="605" t="s">
        <v>478</v>
      </c>
      <c r="C31" s="606"/>
      <c r="D31" s="607"/>
      <c r="E31" s="187">
        <v>27</v>
      </c>
    </row>
    <row r="32" spans="1:5" ht="12.75">
      <c r="A32" s="211" t="s">
        <v>479</v>
      </c>
      <c r="B32" s="212" t="s">
        <v>473</v>
      </c>
      <c r="C32" s="203" t="s">
        <v>710</v>
      </c>
      <c r="D32" s="205">
        <v>369786.6</v>
      </c>
      <c r="E32" s="187">
        <v>28</v>
      </c>
    </row>
    <row r="33" spans="1:5" ht="16.5" customHeight="1">
      <c r="A33" s="211" t="s">
        <v>480</v>
      </c>
      <c r="B33" s="605" t="s">
        <v>481</v>
      </c>
      <c r="C33" s="606"/>
      <c r="D33" s="607"/>
      <c r="E33" s="187">
        <v>29</v>
      </c>
    </row>
    <row r="34" spans="1:5" ht="12.75">
      <c r="A34" s="211" t="s">
        <v>482</v>
      </c>
      <c r="B34" s="212" t="s">
        <v>473</v>
      </c>
      <c r="C34" s="203" t="s">
        <v>710</v>
      </c>
      <c r="D34" s="205">
        <v>71361.8</v>
      </c>
      <c r="E34" s="187">
        <v>30</v>
      </c>
    </row>
    <row r="35" spans="1:5" ht="16.5" customHeight="1">
      <c r="A35" s="211" t="s">
        <v>483</v>
      </c>
      <c r="B35" s="605" t="s">
        <v>484</v>
      </c>
      <c r="C35" s="606"/>
      <c r="D35" s="607"/>
      <c r="E35" s="187">
        <v>31</v>
      </c>
    </row>
    <row r="36" spans="1:5" ht="13.5" thickBot="1">
      <c r="A36" s="213" t="s">
        <v>485</v>
      </c>
      <c r="B36" s="214" t="s">
        <v>473</v>
      </c>
      <c r="C36" s="215" t="s">
        <v>710</v>
      </c>
      <c r="D36" s="216">
        <v>8831.08</v>
      </c>
      <c r="E36" s="187">
        <v>32</v>
      </c>
    </row>
    <row r="37" spans="1:5" ht="13.5" thickBot="1">
      <c r="A37" s="610" t="s">
        <v>486</v>
      </c>
      <c r="B37" s="611"/>
      <c r="C37" s="611"/>
      <c r="D37" s="612"/>
      <c r="E37" s="187">
        <v>33</v>
      </c>
    </row>
    <row r="38" spans="1:5" ht="12.75">
      <c r="A38" s="217">
        <v>1</v>
      </c>
      <c r="B38" s="218" t="s">
        <v>487</v>
      </c>
      <c r="C38" s="219" t="s">
        <v>126</v>
      </c>
      <c r="D38" s="220"/>
      <c r="E38" s="187">
        <v>34</v>
      </c>
    </row>
    <row r="39" spans="1:5" ht="12.75">
      <c r="A39" s="221"/>
      <c r="B39" s="222" t="s">
        <v>127</v>
      </c>
      <c r="C39" s="223" t="s">
        <v>128</v>
      </c>
      <c r="D39" s="224" t="s">
        <v>300</v>
      </c>
      <c r="E39" s="187">
        <v>35</v>
      </c>
    </row>
    <row r="40" spans="1:5" ht="12.75">
      <c r="A40" s="221"/>
      <c r="B40" s="222" t="s">
        <v>129</v>
      </c>
      <c r="C40" s="223" t="s">
        <v>128</v>
      </c>
      <c r="D40" s="224" t="s">
        <v>130</v>
      </c>
      <c r="E40" s="187">
        <v>36</v>
      </c>
    </row>
    <row r="41" spans="1:5" ht="13.5" thickBot="1">
      <c r="A41" s="225"/>
      <c r="B41" s="226" t="s">
        <v>131</v>
      </c>
      <c r="C41" s="227" t="s">
        <v>710</v>
      </c>
      <c r="D41" s="228">
        <v>2.42</v>
      </c>
      <c r="E41" s="187">
        <v>37</v>
      </c>
    </row>
    <row r="42" spans="1:5" ht="12.75">
      <c r="A42" s="217">
        <v>2</v>
      </c>
      <c r="B42" s="218" t="s">
        <v>487</v>
      </c>
      <c r="C42" s="219" t="s">
        <v>132</v>
      </c>
      <c r="D42" s="220"/>
      <c r="E42" s="187">
        <v>38</v>
      </c>
    </row>
    <row r="43" spans="1:5" ht="12.75">
      <c r="A43" s="221"/>
      <c r="B43" s="222" t="s">
        <v>127</v>
      </c>
      <c r="C43" s="223" t="s">
        <v>128</v>
      </c>
      <c r="D43" s="224" t="s">
        <v>125</v>
      </c>
      <c r="E43" s="187">
        <v>39</v>
      </c>
    </row>
    <row r="44" spans="1:5" ht="12.75">
      <c r="A44" s="221"/>
      <c r="B44" s="222" t="s">
        <v>129</v>
      </c>
      <c r="C44" s="223" t="s">
        <v>128</v>
      </c>
      <c r="D44" s="224" t="s">
        <v>130</v>
      </c>
      <c r="E44" s="187">
        <v>40</v>
      </c>
    </row>
    <row r="45" spans="1:5" ht="13.5" thickBot="1">
      <c r="A45" s="225"/>
      <c r="B45" s="226" t="s">
        <v>131</v>
      </c>
      <c r="C45" s="227" t="s">
        <v>710</v>
      </c>
      <c r="D45" s="228">
        <v>1</v>
      </c>
      <c r="E45" s="187">
        <v>41</v>
      </c>
    </row>
    <row r="46" spans="1:5" ht="12.75">
      <c r="A46" s="217">
        <v>3</v>
      </c>
      <c r="B46" s="218" t="s">
        <v>487</v>
      </c>
      <c r="C46" s="219" t="s">
        <v>134</v>
      </c>
      <c r="D46" s="220"/>
      <c r="E46" s="187">
        <v>42</v>
      </c>
    </row>
    <row r="47" spans="1:5" ht="12.75">
      <c r="A47" s="221"/>
      <c r="B47" s="222" t="s">
        <v>127</v>
      </c>
      <c r="C47" s="223" t="s">
        <v>128</v>
      </c>
      <c r="D47" s="224" t="s">
        <v>133</v>
      </c>
      <c r="E47" s="187">
        <v>43</v>
      </c>
    </row>
    <row r="48" spans="1:5" ht="12.75">
      <c r="A48" s="221"/>
      <c r="B48" s="222" t="s">
        <v>129</v>
      </c>
      <c r="C48" s="223" t="s">
        <v>128</v>
      </c>
      <c r="D48" s="224" t="s">
        <v>130</v>
      </c>
      <c r="E48" s="187">
        <v>44</v>
      </c>
    </row>
    <row r="49" spans="1:5" ht="13.5" thickBot="1">
      <c r="A49" s="225"/>
      <c r="B49" s="226" t="s">
        <v>131</v>
      </c>
      <c r="C49" s="227" t="s">
        <v>710</v>
      </c>
      <c r="D49" s="228">
        <v>3.77</v>
      </c>
      <c r="E49" s="187">
        <v>45</v>
      </c>
    </row>
    <row r="50" spans="1:5" ht="12.75">
      <c r="A50" s="217">
        <v>4</v>
      </c>
      <c r="B50" s="218" t="s">
        <v>487</v>
      </c>
      <c r="C50" s="219" t="s">
        <v>135</v>
      </c>
      <c r="D50" s="220"/>
      <c r="E50" s="187">
        <v>46</v>
      </c>
    </row>
    <row r="51" spans="1:5" ht="12.75">
      <c r="A51" s="221"/>
      <c r="B51" s="222" t="s">
        <v>127</v>
      </c>
      <c r="C51" s="223" t="s">
        <v>128</v>
      </c>
      <c r="D51" s="224" t="s">
        <v>306</v>
      </c>
      <c r="E51" s="187">
        <v>47</v>
      </c>
    </row>
    <row r="52" spans="1:5" ht="12.75">
      <c r="A52" s="221"/>
      <c r="B52" s="222" t="s">
        <v>129</v>
      </c>
      <c r="C52" s="223" t="s">
        <v>128</v>
      </c>
      <c r="D52" s="224" t="s">
        <v>130</v>
      </c>
      <c r="E52" s="187">
        <v>48</v>
      </c>
    </row>
    <row r="53" spans="1:5" ht="13.5" thickBot="1">
      <c r="A53" s="225"/>
      <c r="B53" s="226" t="s">
        <v>131</v>
      </c>
      <c r="C53" s="227" t="s">
        <v>710</v>
      </c>
      <c r="D53" s="228">
        <v>0.83</v>
      </c>
      <c r="E53" s="187">
        <v>49</v>
      </c>
    </row>
    <row r="54" spans="1:5" ht="26.25" customHeight="1">
      <c r="A54" s="217">
        <v>5</v>
      </c>
      <c r="B54" s="218" t="s">
        <v>487</v>
      </c>
      <c r="C54" s="608" t="s">
        <v>136</v>
      </c>
      <c r="D54" s="609"/>
      <c r="E54" s="187">
        <v>50</v>
      </c>
    </row>
    <row r="55" spans="1:5" ht="12.75">
      <c r="A55" s="221"/>
      <c r="B55" s="222" t="s">
        <v>127</v>
      </c>
      <c r="C55" s="223" t="s">
        <v>128</v>
      </c>
      <c r="D55" s="224" t="s">
        <v>137</v>
      </c>
      <c r="E55" s="187">
        <v>51</v>
      </c>
    </row>
    <row r="56" spans="1:5" ht="12.75">
      <c r="A56" s="221"/>
      <c r="B56" s="222" t="s">
        <v>129</v>
      </c>
      <c r="C56" s="223" t="s">
        <v>128</v>
      </c>
      <c r="D56" s="224" t="s">
        <v>130</v>
      </c>
      <c r="E56" s="187">
        <v>52</v>
      </c>
    </row>
    <row r="57" spans="1:5" ht="13.5" thickBot="1">
      <c r="A57" s="225"/>
      <c r="B57" s="226" t="s">
        <v>131</v>
      </c>
      <c r="C57" s="227" t="s">
        <v>710</v>
      </c>
      <c r="D57" s="228">
        <v>0.74</v>
      </c>
      <c r="E57" s="187">
        <v>53</v>
      </c>
    </row>
    <row r="58" spans="1:5" ht="64.5" customHeight="1">
      <c r="A58" s="217">
        <v>6</v>
      </c>
      <c r="B58" s="218" t="s">
        <v>487</v>
      </c>
      <c r="C58" s="608" t="s">
        <v>475</v>
      </c>
      <c r="D58" s="609"/>
      <c r="E58" s="187">
        <v>54</v>
      </c>
    </row>
    <row r="59" spans="1:5" ht="12.75">
      <c r="A59" s="221"/>
      <c r="B59" s="222" t="s">
        <v>127</v>
      </c>
      <c r="C59" s="223" t="s">
        <v>128</v>
      </c>
      <c r="D59" s="224" t="s">
        <v>139</v>
      </c>
      <c r="E59" s="187">
        <v>55</v>
      </c>
    </row>
    <row r="60" spans="1:5" ht="12.75">
      <c r="A60" s="221"/>
      <c r="B60" s="222" t="s">
        <v>129</v>
      </c>
      <c r="C60" s="223" t="s">
        <v>128</v>
      </c>
      <c r="D60" s="224" t="s">
        <v>130</v>
      </c>
      <c r="E60" s="187">
        <v>56</v>
      </c>
    </row>
    <row r="61" spans="1:5" ht="13.5" thickBot="1">
      <c r="A61" s="225"/>
      <c r="B61" s="226" t="s">
        <v>131</v>
      </c>
      <c r="C61" s="227" t="s">
        <v>710</v>
      </c>
      <c r="D61" s="228">
        <v>4.74</v>
      </c>
      <c r="E61" s="187">
        <v>57</v>
      </c>
    </row>
    <row r="62" spans="1:5" ht="54.75" customHeight="1">
      <c r="A62" s="217">
        <v>7</v>
      </c>
      <c r="B62" s="218" t="s">
        <v>487</v>
      </c>
      <c r="C62" s="608" t="s">
        <v>481</v>
      </c>
      <c r="D62" s="609"/>
      <c r="E62" s="187">
        <v>58</v>
      </c>
    </row>
    <row r="63" spans="1:5" ht="12.75">
      <c r="A63" s="221"/>
      <c r="B63" s="222" t="s">
        <v>127</v>
      </c>
      <c r="C63" s="223" t="s">
        <v>128</v>
      </c>
      <c r="D63" s="224" t="s">
        <v>300</v>
      </c>
      <c r="E63" s="187">
        <v>59</v>
      </c>
    </row>
    <row r="64" spans="1:5" ht="12.75">
      <c r="A64" s="221"/>
      <c r="B64" s="222" t="s">
        <v>129</v>
      </c>
      <c r="C64" s="223" t="s">
        <v>128</v>
      </c>
      <c r="D64" s="224" t="s">
        <v>130</v>
      </c>
      <c r="E64" s="187">
        <v>60</v>
      </c>
    </row>
    <row r="65" spans="1:5" ht="13.5" thickBot="1">
      <c r="A65" s="225"/>
      <c r="B65" s="226" t="s">
        <v>131</v>
      </c>
      <c r="C65" s="227" t="s">
        <v>710</v>
      </c>
      <c r="D65" s="228">
        <v>2.44</v>
      </c>
      <c r="E65" s="187">
        <v>61</v>
      </c>
    </row>
    <row r="66" spans="1:5" ht="27" customHeight="1">
      <c r="A66" s="217">
        <v>8</v>
      </c>
      <c r="B66" s="218" t="s">
        <v>487</v>
      </c>
      <c r="C66" s="608" t="s">
        <v>140</v>
      </c>
      <c r="D66" s="609"/>
      <c r="E66" s="187">
        <v>62</v>
      </c>
    </row>
    <row r="67" spans="1:5" ht="12.75">
      <c r="A67" s="221"/>
      <c r="B67" s="222" t="s">
        <v>127</v>
      </c>
      <c r="C67" s="613" t="s">
        <v>404</v>
      </c>
      <c r="D67" s="614"/>
      <c r="E67" s="187">
        <v>63</v>
      </c>
    </row>
    <row r="68" spans="1:5" ht="12.75">
      <c r="A68" s="221"/>
      <c r="B68" s="222" t="s">
        <v>129</v>
      </c>
      <c r="C68" s="223" t="s">
        <v>128</v>
      </c>
      <c r="D68" s="224" t="s">
        <v>130</v>
      </c>
      <c r="E68" s="187">
        <v>64</v>
      </c>
    </row>
    <row r="69" spans="1:5" ht="13.5" thickBot="1">
      <c r="A69" s="225"/>
      <c r="B69" s="226" t="s">
        <v>131</v>
      </c>
      <c r="C69" s="227" t="s">
        <v>710</v>
      </c>
      <c r="D69" s="228">
        <v>0.29</v>
      </c>
      <c r="E69" s="187">
        <v>65</v>
      </c>
    </row>
    <row r="70" spans="1:5" ht="29.25" customHeight="1">
      <c r="A70" s="217">
        <v>9</v>
      </c>
      <c r="B70" s="218" t="s">
        <v>487</v>
      </c>
      <c r="C70" s="608" t="s">
        <v>579</v>
      </c>
      <c r="D70" s="609"/>
      <c r="E70" s="187">
        <v>66</v>
      </c>
    </row>
    <row r="71" spans="1:5" ht="12.75">
      <c r="A71" s="221"/>
      <c r="B71" s="222" t="s">
        <v>127</v>
      </c>
      <c r="C71" s="223" t="s">
        <v>128</v>
      </c>
      <c r="D71" s="224" t="s">
        <v>306</v>
      </c>
      <c r="E71" s="187">
        <v>67</v>
      </c>
    </row>
    <row r="72" spans="1:5" ht="12.75">
      <c r="A72" s="221"/>
      <c r="B72" s="222" t="s">
        <v>129</v>
      </c>
      <c r="C72" s="223" t="s">
        <v>128</v>
      </c>
      <c r="D72" s="224" t="s">
        <v>130</v>
      </c>
      <c r="E72" s="187">
        <v>68</v>
      </c>
    </row>
    <row r="73" spans="1:5" ht="13.5" thickBot="1">
      <c r="A73" s="225"/>
      <c r="B73" s="226" t="s">
        <v>131</v>
      </c>
      <c r="C73" s="227" t="s">
        <v>710</v>
      </c>
      <c r="D73" s="228">
        <v>0</v>
      </c>
      <c r="E73" s="187">
        <v>69</v>
      </c>
    </row>
    <row r="74" spans="1:5" ht="30" customHeight="1">
      <c r="A74" s="217">
        <v>10</v>
      </c>
      <c r="B74" s="218" t="s">
        <v>487</v>
      </c>
      <c r="C74" s="608" t="s">
        <v>580</v>
      </c>
      <c r="D74" s="609"/>
      <c r="E74" s="187">
        <v>70</v>
      </c>
    </row>
    <row r="75" spans="1:5" ht="12.75">
      <c r="A75" s="221"/>
      <c r="B75" s="222" t="s">
        <v>127</v>
      </c>
      <c r="C75" s="223" t="s">
        <v>128</v>
      </c>
      <c r="D75" s="224" t="s">
        <v>300</v>
      </c>
      <c r="E75" s="187">
        <v>71</v>
      </c>
    </row>
    <row r="76" spans="1:5" ht="12.75">
      <c r="A76" s="221"/>
      <c r="B76" s="222" t="s">
        <v>129</v>
      </c>
      <c r="C76" s="223" t="s">
        <v>128</v>
      </c>
      <c r="D76" s="224" t="s">
        <v>130</v>
      </c>
      <c r="E76" s="187">
        <v>72</v>
      </c>
    </row>
    <row r="77" spans="1:5" ht="13.5" thickBot="1">
      <c r="A77" s="225"/>
      <c r="B77" s="226" t="s">
        <v>131</v>
      </c>
      <c r="C77" s="227" t="s">
        <v>710</v>
      </c>
      <c r="D77" s="228">
        <v>0.28</v>
      </c>
      <c r="E77" s="187">
        <v>73</v>
      </c>
    </row>
    <row r="78" spans="1:5" ht="41.25" customHeight="1">
      <c r="A78" s="217">
        <v>11</v>
      </c>
      <c r="B78" s="218" t="s">
        <v>487</v>
      </c>
      <c r="C78" s="608" t="s">
        <v>581</v>
      </c>
      <c r="D78" s="609"/>
      <c r="E78" s="187">
        <v>74</v>
      </c>
    </row>
    <row r="79" spans="1:5" ht="12.75">
      <c r="A79" s="221"/>
      <c r="B79" s="222" t="s">
        <v>127</v>
      </c>
      <c r="C79" s="223" t="s">
        <v>128</v>
      </c>
      <c r="D79" s="224" t="s">
        <v>300</v>
      </c>
      <c r="E79" s="187">
        <v>75</v>
      </c>
    </row>
    <row r="80" spans="1:5" ht="12.75">
      <c r="A80" s="221"/>
      <c r="B80" s="222" t="s">
        <v>129</v>
      </c>
      <c r="C80" s="223" t="s">
        <v>128</v>
      </c>
      <c r="D80" s="224" t="s">
        <v>130</v>
      </c>
      <c r="E80" s="187">
        <v>76</v>
      </c>
    </row>
    <row r="81" spans="1:5" ht="13.5" thickBot="1">
      <c r="A81" s="225"/>
      <c r="B81" s="226" t="s">
        <v>131</v>
      </c>
      <c r="C81" s="227" t="s">
        <v>710</v>
      </c>
      <c r="D81" s="228">
        <v>4.52</v>
      </c>
      <c r="E81" s="187">
        <v>77</v>
      </c>
    </row>
    <row r="82" spans="1:5" s="234" customFormat="1" ht="12.75">
      <c r="A82" s="229" t="s">
        <v>141</v>
      </c>
      <c r="B82" s="230"/>
      <c r="C82" s="231"/>
      <c r="D82" s="232"/>
      <c r="E82" s="233">
        <v>78</v>
      </c>
    </row>
    <row r="83" spans="1:5" ht="12.75">
      <c r="A83" s="235">
        <v>27</v>
      </c>
      <c r="B83" s="236" t="s">
        <v>142</v>
      </c>
      <c r="C83" s="237" t="s">
        <v>547</v>
      </c>
      <c r="D83" s="238">
        <v>7</v>
      </c>
      <c r="E83" s="187">
        <v>79</v>
      </c>
    </row>
    <row r="84" spans="1:5" ht="12.75">
      <c r="A84" s="235">
        <v>28</v>
      </c>
      <c r="B84" s="236" t="s">
        <v>143</v>
      </c>
      <c r="C84" s="237" t="s">
        <v>547</v>
      </c>
      <c r="D84" s="238">
        <v>7</v>
      </c>
      <c r="E84" s="187">
        <v>80</v>
      </c>
    </row>
    <row r="85" spans="1:5" ht="12.75">
      <c r="A85" s="235">
        <v>29</v>
      </c>
      <c r="B85" s="236" t="s">
        <v>144</v>
      </c>
      <c r="C85" s="237" t="s">
        <v>547</v>
      </c>
      <c r="D85" s="238">
        <v>0</v>
      </c>
      <c r="E85" s="187">
        <v>81</v>
      </c>
    </row>
    <row r="86" spans="1:5" ht="13.5" thickBot="1">
      <c r="A86" s="235">
        <v>30</v>
      </c>
      <c r="B86" s="239" t="s">
        <v>145</v>
      </c>
      <c r="C86" s="240" t="s">
        <v>710</v>
      </c>
      <c r="D86" s="241">
        <v>0</v>
      </c>
      <c r="E86" s="187">
        <v>82</v>
      </c>
    </row>
    <row r="87" spans="1:5" s="234" customFormat="1" ht="17.25" customHeight="1">
      <c r="A87" s="595" t="s">
        <v>146</v>
      </c>
      <c r="B87" s="596"/>
      <c r="C87" s="596"/>
      <c r="D87" s="597"/>
      <c r="E87" s="233">
        <v>83</v>
      </c>
    </row>
    <row r="88" spans="1:5" ht="25.5">
      <c r="A88" s="242">
        <v>31</v>
      </c>
      <c r="B88" s="243" t="s">
        <v>147</v>
      </c>
      <c r="C88" s="244" t="s">
        <v>710</v>
      </c>
      <c r="D88" s="245">
        <v>389637.93</v>
      </c>
      <c r="E88" s="187">
        <v>84</v>
      </c>
    </row>
    <row r="89" spans="1:5" ht="12.75">
      <c r="A89" s="242">
        <v>32</v>
      </c>
      <c r="B89" s="244" t="s">
        <v>148</v>
      </c>
      <c r="C89" s="244" t="s">
        <v>710</v>
      </c>
      <c r="D89" s="245">
        <v>2600.58</v>
      </c>
      <c r="E89" s="187">
        <v>85</v>
      </c>
    </row>
    <row r="90" spans="1:5" ht="12.75">
      <c r="A90" s="242">
        <v>33</v>
      </c>
      <c r="B90" s="244" t="s">
        <v>149</v>
      </c>
      <c r="C90" s="244" t="s">
        <v>710</v>
      </c>
      <c r="D90" s="245">
        <v>392238.51</v>
      </c>
      <c r="E90" s="187">
        <v>86</v>
      </c>
    </row>
    <row r="91" spans="1:5" ht="12.75" customHeight="1">
      <c r="A91" s="242">
        <v>34</v>
      </c>
      <c r="B91" s="243" t="s">
        <v>150</v>
      </c>
      <c r="C91" s="244" t="s">
        <v>710</v>
      </c>
      <c r="D91" s="245">
        <v>537358.89</v>
      </c>
      <c r="E91" s="187">
        <v>87</v>
      </c>
    </row>
    <row r="92" spans="1:5" ht="12.75" customHeight="1">
      <c r="A92" s="242">
        <v>35</v>
      </c>
      <c r="B92" s="244" t="s">
        <v>151</v>
      </c>
      <c r="C92" s="244" t="s">
        <v>710</v>
      </c>
      <c r="D92" s="245">
        <v>4754.98</v>
      </c>
      <c r="E92" s="187">
        <v>88</v>
      </c>
    </row>
    <row r="93" spans="1:5" ht="13.5" thickBot="1">
      <c r="A93" s="246">
        <v>36</v>
      </c>
      <c r="B93" s="247" t="s">
        <v>152</v>
      </c>
      <c r="C93" s="247" t="s">
        <v>710</v>
      </c>
      <c r="D93" s="248">
        <v>542113.87</v>
      </c>
      <c r="E93" s="187">
        <v>89</v>
      </c>
    </row>
    <row r="94" spans="1:5" s="234" customFormat="1" ht="29.25" customHeight="1">
      <c r="A94" s="249" t="s">
        <v>153</v>
      </c>
      <c r="B94" s="250"/>
      <c r="C94" s="251"/>
      <c r="D94" s="252"/>
      <c r="E94" s="233">
        <v>90</v>
      </c>
    </row>
    <row r="95" spans="1:5" s="234" customFormat="1" ht="39.75" customHeight="1">
      <c r="A95" s="253" t="s">
        <v>154</v>
      </c>
      <c r="B95" s="254" t="s">
        <v>705</v>
      </c>
      <c r="C95" s="598" t="s">
        <v>155</v>
      </c>
      <c r="D95" s="599"/>
      <c r="E95" s="233">
        <v>91</v>
      </c>
    </row>
    <row r="96" spans="1:5" s="234" customFormat="1" ht="15" customHeight="1">
      <c r="A96" s="253" t="s">
        <v>156</v>
      </c>
      <c r="B96" s="254" t="s">
        <v>376</v>
      </c>
      <c r="C96" s="203" t="s">
        <v>590</v>
      </c>
      <c r="D96" s="255" t="s">
        <v>383</v>
      </c>
      <c r="E96" s="233">
        <v>92</v>
      </c>
    </row>
    <row r="97" spans="1:5" ht="15" customHeight="1">
      <c r="A97" s="253" t="s">
        <v>157</v>
      </c>
      <c r="B97" s="256" t="s">
        <v>158</v>
      </c>
      <c r="C97" s="203" t="s">
        <v>159</v>
      </c>
      <c r="D97" s="205">
        <v>401.6</v>
      </c>
      <c r="E97" s="187">
        <v>93</v>
      </c>
    </row>
    <row r="98" spans="1:5" ht="15" customHeight="1">
      <c r="A98" s="253" t="s">
        <v>160</v>
      </c>
      <c r="B98" s="256" t="s">
        <v>454</v>
      </c>
      <c r="C98" s="203" t="s">
        <v>710</v>
      </c>
      <c r="D98" s="205">
        <v>247155.49</v>
      </c>
      <c r="E98" s="187">
        <v>94</v>
      </c>
    </row>
    <row r="99" spans="1:5" ht="15" customHeight="1">
      <c r="A99" s="253" t="s">
        <v>161</v>
      </c>
      <c r="B99" s="256" t="s">
        <v>162</v>
      </c>
      <c r="C99" s="203" t="s">
        <v>710</v>
      </c>
      <c r="D99" s="205">
        <v>683125.21</v>
      </c>
      <c r="E99" s="187">
        <v>95</v>
      </c>
    </row>
    <row r="100" spans="1:5" ht="15" customHeight="1">
      <c r="A100" s="253" t="s">
        <v>163</v>
      </c>
      <c r="B100" s="256" t="s">
        <v>164</v>
      </c>
      <c r="C100" s="203" t="s">
        <v>710</v>
      </c>
      <c r="D100" s="205">
        <v>619769.07</v>
      </c>
      <c r="E100" s="187">
        <v>96</v>
      </c>
    </row>
    <row r="101" spans="1:5" ht="15" customHeight="1">
      <c r="A101" s="253" t="s">
        <v>165</v>
      </c>
      <c r="B101" s="256" t="s">
        <v>468</v>
      </c>
      <c r="C101" s="203" t="s">
        <v>710</v>
      </c>
      <c r="D101" s="205">
        <v>310511.63</v>
      </c>
      <c r="E101" s="187">
        <v>97</v>
      </c>
    </row>
    <row r="102" spans="1:5" ht="15" customHeight="1">
      <c r="A102" s="253" t="s">
        <v>166</v>
      </c>
      <c r="B102" s="256" t="s">
        <v>167</v>
      </c>
      <c r="C102" s="203" t="s">
        <v>710</v>
      </c>
      <c r="D102" s="205">
        <v>683179.81</v>
      </c>
      <c r="E102" s="187">
        <v>98</v>
      </c>
    </row>
    <row r="103" spans="1:5" ht="15" customHeight="1">
      <c r="A103" s="253" t="s">
        <v>169</v>
      </c>
      <c r="B103" s="256" t="s">
        <v>170</v>
      </c>
      <c r="C103" s="203" t="s">
        <v>710</v>
      </c>
      <c r="D103" s="205">
        <v>712065.48</v>
      </c>
      <c r="E103" s="187">
        <v>99</v>
      </c>
    </row>
    <row r="104" spans="1:5" ht="15" customHeight="1">
      <c r="A104" s="253" t="s">
        <v>171</v>
      </c>
      <c r="B104" s="257" t="s">
        <v>172</v>
      </c>
      <c r="C104" s="203" t="s">
        <v>710</v>
      </c>
      <c r="D104" s="205">
        <v>243244.56</v>
      </c>
      <c r="E104" s="187">
        <v>100</v>
      </c>
    </row>
    <row r="105" spans="1:5" ht="15" customHeight="1" thickBot="1">
      <c r="A105" s="213" t="s">
        <v>173</v>
      </c>
      <c r="B105" s="258" t="s">
        <v>174</v>
      </c>
      <c r="C105" s="215" t="s">
        <v>710</v>
      </c>
      <c r="D105" s="216">
        <v>0</v>
      </c>
      <c r="E105" s="187">
        <v>101</v>
      </c>
    </row>
    <row r="106" spans="1:5" s="234" customFormat="1" ht="36" customHeight="1">
      <c r="A106" s="259" t="s">
        <v>175</v>
      </c>
      <c r="B106" s="260" t="s">
        <v>705</v>
      </c>
      <c r="C106" s="600" t="s">
        <v>34</v>
      </c>
      <c r="D106" s="601"/>
      <c r="E106" s="233">
        <v>102</v>
      </c>
    </row>
    <row r="107" spans="1:5" s="234" customFormat="1" ht="15" customHeight="1">
      <c r="A107" s="202" t="s">
        <v>176</v>
      </c>
      <c r="B107" s="204" t="s">
        <v>376</v>
      </c>
      <c r="C107" s="203" t="s">
        <v>590</v>
      </c>
      <c r="D107" s="255" t="s">
        <v>177</v>
      </c>
      <c r="E107" s="233">
        <v>103</v>
      </c>
    </row>
    <row r="108" spans="1:5" ht="15" customHeight="1">
      <c r="A108" s="202" t="s">
        <v>178</v>
      </c>
      <c r="B108" s="203" t="s">
        <v>158</v>
      </c>
      <c r="C108" s="203" t="s">
        <v>159</v>
      </c>
      <c r="D108" s="205">
        <v>6117</v>
      </c>
      <c r="E108" s="187">
        <v>104</v>
      </c>
    </row>
    <row r="109" spans="1:5" ht="15" customHeight="1">
      <c r="A109" s="202" t="s">
        <v>179</v>
      </c>
      <c r="B109" s="203" t="s">
        <v>454</v>
      </c>
      <c r="C109" s="203" t="s">
        <v>710</v>
      </c>
      <c r="D109" s="205">
        <v>68785.17</v>
      </c>
      <c r="E109" s="187">
        <v>105</v>
      </c>
    </row>
    <row r="110" spans="1:5" ht="15" customHeight="1">
      <c r="A110" s="202" t="s">
        <v>180</v>
      </c>
      <c r="B110" s="203" t="s">
        <v>162</v>
      </c>
      <c r="C110" s="203" t="s">
        <v>710</v>
      </c>
      <c r="D110" s="205">
        <v>179852.52</v>
      </c>
      <c r="E110" s="187">
        <v>106</v>
      </c>
    </row>
    <row r="111" spans="1:5" ht="15" customHeight="1">
      <c r="A111" s="202" t="s">
        <v>181</v>
      </c>
      <c r="B111" s="203" t="s">
        <v>164</v>
      </c>
      <c r="C111" s="203" t="s">
        <v>710</v>
      </c>
      <c r="D111" s="205">
        <v>158440.52</v>
      </c>
      <c r="E111" s="187">
        <v>107</v>
      </c>
    </row>
    <row r="112" spans="1:5" ht="15" customHeight="1">
      <c r="A112" s="202" t="s">
        <v>182</v>
      </c>
      <c r="B112" s="203" t="s">
        <v>468</v>
      </c>
      <c r="C112" s="203" t="s">
        <v>710</v>
      </c>
      <c r="D112" s="205">
        <v>90197.17</v>
      </c>
      <c r="E112" s="187">
        <v>108</v>
      </c>
    </row>
    <row r="113" spans="1:5" ht="15" customHeight="1">
      <c r="A113" s="202" t="s">
        <v>183</v>
      </c>
      <c r="B113" s="203" t="s">
        <v>167</v>
      </c>
      <c r="C113" s="203" t="s">
        <v>710</v>
      </c>
      <c r="D113" s="205">
        <v>188288.3</v>
      </c>
      <c r="E113" s="187">
        <v>109</v>
      </c>
    </row>
    <row r="114" spans="1:5" ht="15" customHeight="1">
      <c r="A114" s="202" t="s">
        <v>184</v>
      </c>
      <c r="B114" s="203" t="s">
        <v>170</v>
      </c>
      <c r="C114" s="203" t="s">
        <v>710</v>
      </c>
      <c r="D114" s="205">
        <v>190297.15</v>
      </c>
      <c r="E114" s="187">
        <v>110</v>
      </c>
    </row>
    <row r="115" spans="1:5" ht="15" customHeight="1">
      <c r="A115" s="202" t="s">
        <v>185</v>
      </c>
      <c r="B115" s="206" t="s">
        <v>172</v>
      </c>
      <c r="C115" s="203" t="s">
        <v>710</v>
      </c>
      <c r="D115" s="205">
        <v>37810.78</v>
      </c>
      <c r="E115" s="187">
        <v>111</v>
      </c>
    </row>
    <row r="116" spans="1:5" ht="26.25" thickBot="1">
      <c r="A116" s="261" t="s">
        <v>186</v>
      </c>
      <c r="B116" s="262" t="s">
        <v>174</v>
      </c>
      <c r="C116" s="215" t="s">
        <v>710</v>
      </c>
      <c r="D116" s="216">
        <v>0</v>
      </c>
      <c r="E116" s="187">
        <v>112</v>
      </c>
    </row>
    <row r="117" spans="1:5" s="234" customFormat="1" ht="27" customHeight="1">
      <c r="A117" s="259" t="s">
        <v>187</v>
      </c>
      <c r="B117" s="260" t="s">
        <v>705</v>
      </c>
      <c r="C117" s="600" t="s">
        <v>849</v>
      </c>
      <c r="D117" s="601"/>
      <c r="E117" s="233">
        <v>113</v>
      </c>
    </row>
    <row r="118" spans="1:5" s="234" customFormat="1" ht="13.5">
      <c r="A118" s="202" t="s">
        <v>188</v>
      </c>
      <c r="B118" s="204" t="s">
        <v>376</v>
      </c>
      <c r="C118" s="203" t="s">
        <v>590</v>
      </c>
      <c r="D118" s="255" t="s">
        <v>177</v>
      </c>
      <c r="E118" s="233">
        <v>114</v>
      </c>
    </row>
    <row r="119" spans="1:5" ht="12.75">
      <c r="A119" s="202" t="s">
        <v>189</v>
      </c>
      <c r="B119" s="203" t="s">
        <v>158</v>
      </c>
      <c r="C119" s="203" t="s">
        <v>159</v>
      </c>
      <c r="D119" s="205">
        <v>5891</v>
      </c>
      <c r="E119" s="187">
        <v>115</v>
      </c>
    </row>
    <row r="120" spans="1:5" ht="12.75">
      <c r="A120" s="202" t="s">
        <v>190</v>
      </c>
      <c r="B120" s="203" t="s">
        <v>454</v>
      </c>
      <c r="C120" s="203" t="s">
        <v>710</v>
      </c>
      <c r="D120" s="205">
        <v>50675.57</v>
      </c>
      <c r="E120" s="187">
        <v>116</v>
      </c>
    </row>
    <row r="121" spans="1:5" ht="12.75" customHeight="1">
      <c r="A121" s="202" t="s">
        <v>191</v>
      </c>
      <c r="B121" s="203" t="s">
        <v>162</v>
      </c>
      <c r="C121" s="203" t="s">
        <v>710</v>
      </c>
      <c r="D121" s="205">
        <v>129565.45</v>
      </c>
      <c r="E121" s="187">
        <v>117</v>
      </c>
    </row>
    <row r="122" spans="1:5" ht="12.75" customHeight="1">
      <c r="A122" s="202" t="s">
        <v>192</v>
      </c>
      <c r="B122" s="203" t="s">
        <v>164</v>
      </c>
      <c r="C122" s="203" t="s">
        <v>710</v>
      </c>
      <c r="D122" s="205">
        <v>114700.05</v>
      </c>
      <c r="E122" s="187">
        <v>118</v>
      </c>
    </row>
    <row r="123" spans="1:5" ht="12.75" customHeight="1">
      <c r="A123" s="202" t="s">
        <v>193</v>
      </c>
      <c r="B123" s="203" t="s">
        <v>468</v>
      </c>
      <c r="C123" s="203" t="s">
        <v>710</v>
      </c>
      <c r="D123" s="205">
        <v>65540.97</v>
      </c>
      <c r="E123" s="187">
        <v>119</v>
      </c>
    </row>
    <row r="124" spans="1:5" ht="12.75" customHeight="1">
      <c r="A124" s="202" t="s">
        <v>194</v>
      </c>
      <c r="B124" s="203" t="s">
        <v>167</v>
      </c>
      <c r="C124" s="203" t="s">
        <v>710</v>
      </c>
      <c r="D124" s="205">
        <v>129565.45</v>
      </c>
      <c r="E124" s="187">
        <v>120</v>
      </c>
    </row>
    <row r="125" spans="1:5" ht="12.75" customHeight="1">
      <c r="A125" s="202" t="s">
        <v>195</v>
      </c>
      <c r="B125" s="203" t="s">
        <v>170</v>
      </c>
      <c r="C125" s="203" t="s">
        <v>710</v>
      </c>
      <c r="D125" s="205">
        <v>134189.02</v>
      </c>
      <c r="E125" s="187">
        <v>121</v>
      </c>
    </row>
    <row r="126" spans="1:5" ht="25.5">
      <c r="A126" s="202" t="s">
        <v>196</v>
      </c>
      <c r="B126" s="206" t="s">
        <v>172</v>
      </c>
      <c r="C126" s="203" t="s">
        <v>710</v>
      </c>
      <c r="D126" s="205">
        <v>27474.86</v>
      </c>
      <c r="E126" s="187">
        <v>122</v>
      </c>
    </row>
    <row r="127" spans="1:5" ht="26.25" customHeight="1" thickBot="1">
      <c r="A127" s="261" t="s">
        <v>197</v>
      </c>
      <c r="B127" s="262" t="s">
        <v>174</v>
      </c>
      <c r="C127" s="215" t="s">
        <v>710</v>
      </c>
      <c r="D127" s="216">
        <v>0</v>
      </c>
      <c r="E127" s="187">
        <v>123</v>
      </c>
    </row>
    <row r="128" spans="1:5" s="234" customFormat="1" ht="37.5" customHeight="1">
      <c r="A128" s="259" t="s">
        <v>198</v>
      </c>
      <c r="B128" s="260" t="s">
        <v>705</v>
      </c>
      <c r="C128" s="590" t="s">
        <v>199</v>
      </c>
      <c r="D128" s="591"/>
      <c r="E128" s="233">
        <v>124</v>
      </c>
    </row>
    <row r="129" spans="1:5" s="234" customFormat="1" ht="13.5" customHeight="1">
      <c r="A129" s="202" t="s">
        <v>200</v>
      </c>
      <c r="B129" s="204" t="s">
        <v>376</v>
      </c>
      <c r="C129" s="203" t="s">
        <v>590</v>
      </c>
      <c r="D129" s="255" t="s">
        <v>384</v>
      </c>
      <c r="E129" s="233">
        <v>125</v>
      </c>
    </row>
    <row r="130" spans="1:5" ht="12.75">
      <c r="A130" s="202" t="s">
        <v>201</v>
      </c>
      <c r="B130" s="203" t="s">
        <v>158</v>
      </c>
      <c r="C130" s="203" t="s">
        <v>159</v>
      </c>
      <c r="D130" s="205">
        <v>66017</v>
      </c>
      <c r="E130" s="187">
        <v>126</v>
      </c>
    </row>
    <row r="131" spans="1:5" ht="12.75">
      <c r="A131" s="202" t="s">
        <v>202</v>
      </c>
      <c r="B131" s="203" t="s">
        <v>454</v>
      </c>
      <c r="C131" s="203" t="s">
        <v>710</v>
      </c>
      <c r="D131" s="205">
        <v>23021.7</v>
      </c>
      <c r="E131" s="187">
        <v>127</v>
      </c>
    </row>
    <row r="132" spans="1:5" ht="12.75" customHeight="1">
      <c r="A132" s="202" t="s">
        <v>203</v>
      </c>
      <c r="B132" s="203" t="s">
        <v>162</v>
      </c>
      <c r="C132" s="203" t="s">
        <v>710</v>
      </c>
      <c r="D132" s="205">
        <v>260107.88</v>
      </c>
      <c r="E132" s="187">
        <v>128</v>
      </c>
    </row>
    <row r="133" spans="1:5" ht="12.75" customHeight="1">
      <c r="A133" s="202" t="s">
        <v>204</v>
      </c>
      <c r="B133" s="203" t="s">
        <v>164</v>
      </c>
      <c r="C133" s="203" t="s">
        <v>710</v>
      </c>
      <c r="D133" s="205">
        <v>212020.46</v>
      </c>
      <c r="E133" s="187">
        <v>129</v>
      </c>
    </row>
    <row r="134" spans="1:5" ht="12.75" customHeight="1">
      <c r="A134" s="202" t="s">
        <v>205</v>
      </c>
      <c r="B134" s="203" t="s">
        <v>468</v>
      </c>
      <c r="C134" s="203" t="s">
        <v>710</v>
      </c>
      <c r="D134" s="205">
        <v>71109.12</v>
      </c>
      <c r="E134" s="187">
        <v>130</v>
      </c>
    </row>
    <row r="135" spans="1:5" ht="12.75" customHeight="1">
      <c r="A135" s="202" t="s">
        <v>244</v>
      </c>
      <c r="B135" s="203" t="s">
        <v>167</v>
      </c>
      <c r="C135" s="203" t="s">
        <v>710</v>
      </c>
      <c r="D135" s="205">
        <v>260107.88</v>
      </c>
      <c r="E135" s="187">
        <v>131</v>
      </c>
    </row>
    <row r="136" spans="1:5" ht="12.75" customHeight="1">
      <c r="A136" s="202" t="s">
        <v>245</v>
      </c>
      <c r="B136" s="203" t="s">
        <v>170</v>
      </c>
      <c r="C136" s="203" t="s">
        <v>710</v>
      </c>
      <c r="D136" s="205">
        <v>220149.2</v>
      </c>
      <c r="E136" s="187">
        <v>132</v>
      </c>
    </row>
    <row r="137" spans="1:5" ht="25.5">
      <c r="A137" s="202" t="s">
        <v>246</v>
      </c>
      <c r="B137" s="206" t="s">
        <v>172</v>
      </c>
      <c r="C137" s="203" t="s">
        <v>710</v>
      </c>
      <c r="D137" s="205">
        <v>113047.59</v>
      </c>
      <c r="E137" s="187">
        <v>133</v>
      </c>
    </row>
    <row r="138" spans="1:5" ht="26.25" customHeight="1" thickBot="1">
      <c r="A138" s="261" t="s">
        <v>247</v>
      </c>
      <c r="B138" s="262" t="s">
        <v>174</v>
      </c>
      <c r="C138" s="215" t="s">
        <v>710</v>
      </c>
      <c r="D138" s="216">
        <v>0</v>
      </c>
      <c r="E138" s="187">
        <v>134</v>
      </c>
    </row>
    <row r="139" spans="1:5" ht="12.75" customHeight="1">
      <c r="A139" s="263">
        <v>48</v>
      </c>
      <c r="B139" s="264" t="s">
        <v>142</v>
      </c>
      <c r="C139" s="264" t="s">
        <v>547</v>
      </c>
      <c r="D139" s="265">
        <v>5</v>
      </c>
      <c r="E139" s="187">
        <v>135</v>
      </c>
    </row>
    <row r="140" spans="1:5" ht="12.75" customHeight="1">
      <c r="A140" s="266">
        <v>49</v>
      </c>
      <c r="B140" s="237" t="s">
        <v>143</v>
      </c>
      <c r="C140" s="237" t="s">
        <v>547</v>
      </c>
      <c r="D140" s="238">
        <v>5</v>
      </c>
      <c r="E140" s="187">
        <v>136</v>
      </c>
    </row>
    <row r="141" spans="1:5" ht="12.75" customHeight="1">
      <c r="A141" s="266">
        <v>50</v>
      </c>
      <c r="B141" s="237" t="s">
        <v>144</v>
      </c>
      <c r="C141" s="237" t="s">
        <v>547</v>
      </c>
      <c r="D141" s="238">
        <v>0</v>
      </c>
      <c r="E141" s="187">
        <v>137</v>
      </c>
    </row>
    <row r="142" spans="1:5" ht="15" customHeight="1" thickBot="1">
      <c r="A142" s="267">
        <v>51</v>
      </c>
      <c r="B142" s="240" t="s">
        <v>145</v>
      </c>
      <c r="C142" s="240" t="s">
        <v>710</v>
      </c>
      <c r="D142" s="241">
        <v>16267.82</v>
      </c>
      <c r="E142" s="187">
        <v>138</v>
      </c>
    </row>
    <row r="143" spans="1:5" s="234" customFormat="1" ht="12.75" customHeight="1">
      <c r="A143" s="268" t="s">
        <v>248</v>
      </c>
      <c r="B143" s="269"/>
      <c r="C143" s="269"/>
      <c r="D143" s="270"/>
      <c r="E143" s="233">
        <v>139</v>
      </c>
    </row>
    <row r="144" spans="1:5" ht="15" customHeight="1">
      <c r="A144" s="271">
        <v>52</v>
      </c>
      <c r="B144" s="272" t="s">
        <v>249</v>
      </c>
      <c r="C144" s="273" t="s">
        <v>547</v>
      </c>
      <c r="D144" s="274">
        <v>8</v>
      </c>
      <c r="E144" s="187">
        <v>140</v>
      </c>
    </row>
    <row r="145" spans="1:5" ht="15">
      <c r="A145" s="271">
        <v>53</v>
      </c>
      <c r="B145" s="272" t="s">
        <v>250</v>
      </c>
      <c r="C145" s="273" t="s">
        <v>547</v>
      </c>
      <c r="D145" s="274">
        <v>2</v>
      </c>
      <c r="E145" s="187">
        <v>141</v>
      </c>
    </row>
    <row r="146" spans="1:5" ht="27" customHeight="1" thickBot="1">
      <c r="A146" s="275">
        <v>54</v>
      </c>
      <c r="B146" s="276" t="s">
        <v>251</v>
      </c>
      <c r="C146" s="277" t="s">
        <v>710</v>
      </c>
      <c r="D146" s="278">
        <v>26946.29</v>
      </c>
      <c r="E146" s="187">
        <v>142</v>
      </c>
    </row>
  </sheetData>
  <sheetProtection/>
  <mergeCells count="21">
    <mergeCell ref="C78:D78"/>
    <mergeCell ref="C62:D62"/>
    <mergeCell ref="C66:D66"/>
    <mergeCell ref="C67:D67"/>
    <mergeCell ref="C70:D70"/>
    <mergeCell ref="B33:D33"/>
    <mergeCell ref="B35:D35"/>
    <mergeCell ref="C54:D54"/>
    <mergeCell ref="C58:D58"/>
    <mergeCell ref="A37:D37"/>
    <mergeCell ref="C74:D74"/>
    <mergeCell ref="C128:D128"/>
    <mergeCell ref="A3:D3"/>
    <mergeCell ref="A87:D87"/>
    <mergeCell ref="C95:D95"/>
    <mergeCell ref="C106:D106"/>
    <mergeCell ref="C117:D117"/>
    <mergeCell ref="A26:D26"/>
    <mergeCell ref="B27:D27"/>
    <mergeCell ref="B29:D29"/>
    <mergeCell ref="B31:D31"/>
  </mergeCells>
  <printOptions/>
  <pageMargins left="0.45" right="0.28" top="0.28" bottom="0.23" header="0.22" footer="0.2"/>
  <pageSetup horizontalDpi="600" verticalDpi="600" orientation="portrait" paperSize="9" scale="97" r:id="rId1"/>
  <rowBreaks count="1" manualBreakCount="1">
    <brk id="53" max="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4"/>
  <sheetViews>
    <sheetView tabSelected="1" view="pageBreakPreview" zoomScaleSheetLayoutView="100" zoomScalePageLayoutView="0" workbookViewId="0" topLeftCell="A23">
      <selection activeCell="G35" sqref="G35"/>
    </sheetView>
  </sheetViews>
  <sheetFormatPr defaultColWidth="9.140625" defaultRowHeight="12.75"/>
  <cols>
    <col min="1" max="1" width="6.421875" style="338" customWidth="1"/>
    <col min="2" max="2" width="60.140625" style="338" customWidth="1"/>
    <col min="3" max="3" width="19.7109375" style="338" customWidth="1"/>
    <col min="4" max="4" width="14.57421875" style="338" customWidth="1"/>
    <col min="5" max="5" width="0" style="339" hidden="1" customWidth="1"/>
    <col min="6" max="16384" width="9.140625" style="338" customWidth="1"/>
  </cols>
  <sheetData>
    <row r="1" ht="15.75">
      <c r="A1" s="337" t="s">
        <v>445</v>
      </c>
    </row>
    <row r="2" ht="16.5" thickBot="1">
      <c r="A2" s="337" t="s">
        <v>446</v>
      </c>
    </row>
    <row r="3" spans="1:4" ht="20.25" customHeight="1" thickBot="1">
      <c r="A3" s="617" t="s">
        <v>488</v>
      </c>
      <c r="B3" s="618"/>
      <c r="C3" s="618"/>
      <c r="D3" s="619"/>
    </row>
    <row r="4" spans="1:4" ht="36.75" customHeight="1">
      <c r="A4" s="340" t="s">
        <v>42</v>
      </c>
      <c r="B4" s="341" t="s">
        <v>586</v>
      </c>
      <c r="C4" s="341" t="s">
        <v>656</v>
      </c>
      <c r="D4" s="342" t="s">
        <v>588</v>
      </c>
    </row>
    <row r="5" spans="1:5" ht="15.75">
      <c r="A5" s="343" t="s">
        <v>845</v>
      </c>
      <c r="B5" s="344" t="s">
        <v>589</v>
      </c>
      <c r="C5" s="345" t="s">
        <v>590</v>
      </c>
      <c r="D5" s="346">
        <v>43190</v>
      </c>
      <c r="E5" s="339">
        <v>1</v>
      </c>
    </row>
    <row r="6" spans="1:5" ht="15.75">
      <c r="A6" s="343" t="s">
        <v>846</v>
      </c>
      <c r="B6" s="344" t="s">
        <v>448</v>
      </c>
      <c r="C6" s="345" t="s">
        <v>590</v>
      </c>
      <c r="D6" s="346">
        <v>42736</v>
      </c>
      <c r="E6" s="339">
        <v>2</v>
      </c>
    </row>
    <row r="7" spans="1:5" ht="16.5" thickBot="1">
      <c r="A7" s="347" t="s">
        <v>847</v>
      </c>
      <c r="B7" s="348" t="s">
        <v>450</v>
      </c>
      <c r="C7" s="349" t="s">
        <v>590</v>
      </c>
      <c r="D7" s="350">
        <v>43100</v>
      </c>
      <c r="E7" s="339">
        <v>3</v>
      </c>
    </row>
    <row r="8" spans="1:5" ht="27.75" customHeight="1">
      <c r="A8" s="351" t="s">
        <v>451</v>
      </c>
      <c r="B8" s="352"/>
      <c r="C8" s="352"/>
      <c r="D8" s="353"/>
      <c r="E8" s="354">
        <v>4</v>
      </c>
    </row>
    <row r="9" spans="1:5" ht="13.5">
      <c r="A9" s="355" t="s">
        <v>848</v>
      </c>
      <c r="B9" s="356" t="s">
        <v>452</v>
      </c>
      <c r="C9" s="357" t="s">
        <v>710</v>
      </c>
      <c r="D9" s="358">
        <v>5.64</v>
      </c>
      <c r="E9" s="354">
        <v>5</v>
      </c>
    </row>
    <row r="10" spans="1:5" ht="13.5">
      <c r="A10" s="355" t="s">
        <v>598</v>
      </c>
      <c r="B10" s="356" t="s">
        <v>453</v>
      </c>
      <c r="C10" s="357" t="s">
        <v>710</v>
      </c>
      <c r="D10" s="358">
        <v>0</v>
      </c>
      <c r="E10" s="354">
        <v>6</v>
      </c>
    </row>
    <row r="11" spans="1:5" ht="13.5">
      <c r="A11" s="355" t="s">
        <v>599</v>
      </c>
      <c r="B11" s="356" t="s">
        <v>454</v>
      </c>
      <c r="C11" s="357" t="s">
        <v>710</v>
      </c>
      <c r="D11" s="358">
        <v>180491.59</v>
      </c>
      <c r="E11" s="354">
        <v>7</v>
      </c>
    </row>
    <row r="12" spans="1:5" ht="25.5">
      <c r="A12" s="355" t="s">
        <v>601</v>
      </c>
      <c r="B12" s="359" t="s">
        <v>455</v>
      </c>
      <c r="C12" s="356" t="s">
        <v>710</v>
      </c>
      <c r="D12" s="358">
        <v>624514.92</v>
      </c>
      <c r="E12" s="354">
        <v>8</v>
      </c>
    </row>
    <row r="13" spans="1:5" ht="13.5">
      <c r="A13" s="355" t="s">
        <v>603</v>
      </c>
      <c r="B13" s="356" t="s">
        <v>456</v>
      </c>
      <c r="C13" s="357" t="s">
        <v>710</v>
      </c>
      <c r="D13" s="358">
        <v>421511.59</v>
      </c>
      <c r="E13" s="354">
        <v>9</v>
      </c>
    </row>
    <row r="14" spans="1:5" ht="13.5">
      <c r="A14" s="355" t="s">
        <v>605</v>
      </c>
      <c r="B14" s="356" t="s">
        <v>457</v>
      </c>
      <c r="C14" s="357" t="s">
        <v>710</v>
      </c>
      <c r="D14" s="358">
        <v>131630.4</v>
      </c>
      <c r="E14" s="354">
        <v>10</v>
      </c>
    </row>
    <row r="15" spans="1:5" ht="12.75">
      <c r="A15" s="355" t="s">
        <v>607</v>
      </c>
      <c r="B15" s="356" t="s">
        <v>458</v>
      </c>
      <c r="C15" s="356" t="s">
        <v>710</v>
      </c>
      <c r="D15" s="358">
        <v>71372.93</v>
      </c>
      <c r="E15" s="354">
        <v>11</v>
      </c>
    </row>
    <row r="16" spans="1:5" ht="12.75">
      <c r="A16" s="355" t="s">
        <v>407</v>
      </c>
      <c r="B16" s="356" t="s">
        <v>408</v>
      </c>
      <c r="C16" s="356" t="s">
        <v>710</v>
      </c>
      <c r="D16" s="358">
        <v>2037.79</v>
      </c>
      <c r="E16" s="354" t="s">
        <v>409</v>
      </c>
    </row>
    <row r="17" spans="1:5" ht="12.75">
      <c r="A17" s="355" t="s">
        <v>410</v>
      </c>
      <c r="B17" s="356" t="s">
        <v>411</v>
      </c>
      <c r="C17" s="356" t="s">
        <v>710</v>
      </c>
      <c r="D17" s="358">
        <v>30811.64</v>
      </c>
      <c r="E17" s="354" t="s">
        <v>412</v>
      </c>
    </row>
    <row r="18" spans="1:5" ht="12.75">
      <c r="A18" s="355" t="s">
        <v>674</v>
      </c>
      <c r="B18" s="356" t="s">
        <v>459</v>
      </c>
      <c r="C18" s="356" t="s">
        <v>710</v>
      </c>
      <c r="D18" s="358">
        <v>603831.53</v>
      </c>
      <c r="E18" s="354">
        <v>12</v>
      </c>
    </row>
    <row r="19" spans="1:5" ht="12.75">
      <c r="A19" s="355" t="s">
        <v>611</v>
      </c>
      <c r="B19" s="356" t="s">
        <v>460</v>
      </c>
      <c r="C19" s="356" t="s">
        <v>710</v>
      </c>
      <c r="D19" s="358">
        <v>603831.53</v>
      </c>
      <c r="E19" s="354">
        <v>13</v>
      </c>
    </row>
    <row r="20" spans="1:5" ht="12.75">
      <c r="A20" s="355" t="s">
        <v>613</v>
      </c>
      <c r="B20" s="356" t="s">
        <v>461</v>
      </c>
      <c r="C20" s="356" t="s">
        <v>710</v>
      </c>
      <c r="D20" s="358">
        <v>0</v>
      </c>
      <c r="E20" s="354">
        <v>14</v>
      </c>
    </row>
    <row r="21" spans="1:5" ht="12.75">
      <c r="A21" s="355" t="s">
        <v>615</v>
      </c>
      <c r="B21" s="356" t="s">
        <v>462</v>
      </c>
      <c r="C21" s="356" t="s">
        <v>710</v>
      </c>
      <c r="D21" s="358">
        <v>0</v>
      </c>
      <c r="E21" s="354">
        <v>15</v>
      </c>
    </row>
    <row r="22" spans="1:5" ht="13.5">
      <c r="A22" s="355" t="s">
        <v>617</v>
      </c>
      <c r="B22" s="356" t="s">
        <v>463</v>
      </c>
      <c r="C22" s="357" t="s">
        <v>710</v>
      </c>
      <c r="D22" s="358">
        <v>0</v>
      </c>
      <c r="E22" s="354">
        <v>16</v>
      </c>
    </row>
    <row r="23" spans="1:5" ht="13.5">
      <c r="A23" s="355" t="s">
        <v>619</v>
      </c>
      <c r="B23" s="356" t="s">
        <v>464</v>
      </c>
      <c r="C23" s="357" t="s">
        <v>710</v>
      </c>
      <c r="D23" s="358">
        <v>0</v>
      </c>
      <c r="E23" s="354">
        <v>17</v>
      </c>
    </row>
    <row r="24" spans="1:5" ht="25.5">
      <c r="A24" s="355" t="s">
        <v>413</v>
      </c>
      <c r="B24" s="359" t="s">
        <v>414</v>
      </c>
      <c r="C24" s="356" t="s">
        <v>710</v>
      </c>
      <c r="D24" s="358">
        <v>2018.02</v>
      </c>
      <c r="E24" s="354" t="s">
        <v>415</v>
      </c>
    </row>
    <row r="25" spans="1:5" ht="25.5">
      <c r="A25" s="355" t="s">
        <v>416</v>
      </c>
      <c r="B25" s="359" t="s">
        <v>417</v>
      </c>
      <c r="C25" s="356" t="s">
        <v>710</v>
      </c>
      <c r="D25" s="358">
        <v>24715.24</v>
      </c>
      <c r="E25" s="354" t="s">
        <v>418</v>
      </c>
    </row>
    <row r="26" spans="1:5" ht="13.5">
      <c r="A26" s="355" t="s">
        <v>621</v>
      </c>
      <c r="B26" s="356" t="s">
        <v>465</v>
      </c>
      <c r="C26" s="357" t="s">
        <v>710</v>
      </c>
      <c r="D26" s="358">
        <v>603837.17</v>
      </c>
      <c r="E26" s="354">
        <v>18</v>
      </c>
    </row>
    <row r="27" spans="1:5" ht="12.75">
      <c r="A27" s="355" t="s">
        <v>624</v>
      </c>
      <c r="B27" s="356" t="s">
        <v>466</v>
      </c>
      <c r="C27" s="356" t="s">
        <v>710</v>
      </c>
      <c r="D27" s="358">
        <v>1868.68</v>
      </c>
      <c r="E27" s="354">
        <v>19</v>
      </c>
    </row>
    <row r="28" spans="1:5" ht="12.75">
      <c r="A28" s="355" t="s">
        <v>626</v>
      </c>
      <c r="B28" s="356" t="s">
        <v>467</v>
      </c>
      <c r="C28" s="356" t="s">
        <v>710</v>
      </c>
      <c r="D28" s="358">
        <v>0</v>
      </c>
      <c r="E28" s="354">
        <v>20</v>
      </c>
    </row>
    <row r="29" spans="1:5" ht="13.5" thickBot="1">
      <c r="A29" s="360" t="s">
        <v>628</v>
      </c>
      <c r="B29" s="361" t="s">
        <v>468</v>
      </c>
      <c r="C29" s="361" t="s">
        <v>710</v>
      </c>
      <c r="D29" s="362">
        <v>203038.02</v>
      </c>
      <c r="E29" s="354">
        <v>21</v>
      </c>
    </row>
    <row r="30" spans="1:5" ht="34.5" customHeight="1">
      <c r="A30" s="627" t="s">
        <v>469</v>
      </c>
      <c r="B30" s="628"/>
      <c r="C30" s="628"/>
      <c r="D30" s="629"/>
      <c r="E30" s="354">
        <v>22</v>
      </c>
    </row>
    <row r="31" spans="1:5" ht="28.5" customHeight="1">
      <c r="A31" s="363" t="s">
        <v>470</v>
      </c>
      <c r="B31" s="630" t="s">
        <v>471</v>
      </c>
      <c r="C31" s="631"/>
      <c r="D31" s="632"/>
      <c r="E31" s="339">
        <v>23</v>
      </c>
    </row>
    <row r="32" spans="1:5" ht="12.75" customHeight="1">
      <c r="A32" s="364" t="s">
        <v>472</v>
      </c>
      <c r="B32" s="365" t="s">
        <v>473</v>
      </c>
      <c r="C32" s="356" t="s">
        <v>710</v>
      </c>
      <c r="D32" s="358">
        <v>21645.89</v>
      </c>
      <c r="E32" s="339">
        <v>24</v>
      </c>
    </row>
    <row r="33" spans="1:5" ht="29.25" customHeight="1">
      <c r="A33" s="364" t="s">
        <v>474</v>
      </c>
      <c r="B33" s="630" t="s">
        <v>475</v>
      </c>
      <c r="C33" s="631"/>
      <c r="D33" s="632"/>
      <c r="E33" s="339">
        <v>25</v>
      </c>
    </row>
    <row r="34" spans="1:5" ht="12.75">
      <c r="A34" s="364" t="s">
        <v>476</v>
      </c>
      <c r="B34" s="365" t="s">
        <v>473</v>
      </c>
      <c r="C34" s="356" t="s">
        <v>710</v>
      </c>
      <c r="D34" s="358">
        <v>138650.69</v>
      </c>
      <c r="E34" s="339">
        <v>26</v>
      </c>
    </row>
    <row r="35" spans="1:5" ht="17.25" customHeight="1">
      <c r="A35" s="364" t="s">
        <v>477</v>
      </c>
      <c r="B35" s="630" t="s">
        <v>478</v>
      </c>
      <c r="C35" s="631"/>
      <c r="D35" s="632"/>
      <c r="E35" s="339">
        <v>27</v>
      </c>
    </row>
    <row r="36" spans="1:5" ht="12.75">
      <c r="A36" s="364" t="s">
        <v>479</v>
      </c>
      <c r="B36" s="365" t="s">
        <v>473</v>
      </c>
      <c r="C36" s="356" t="s">
        <v>710</v>
      </c>
      <c r="D36" s="358">
        <v>261213.21600000007</v>
      </c>
      <c r="E36" s="339">
        <v>28</v>
      </c>
    </row>
    <row r="37" spans="1:5" ht="16.5" customHeight="1">
      <c r="A37" s="364" t="s">
        <v>480</v>
      </c>
      <c r="B37" s="630" t="s">
        <v>481</v>
      </c>
      <c r="C37" s="631"/>
      <c r="D37" s="632"/>
      <c r="E37" s="339">
        <v>29</v>
      </c>
    </row>
    <row r="38" spans="1:5" ht="12.75">
      <c r="A38" s="364" t="s">
        <v>482</v>
      </c>
      <c r="B38" s="365" t="s">
        <v>473</v>
      </c>
      <c r="C38" s="356" t="s">
        <v>710</v>
      </c>
      <c r="D38" s="358">
        <v>71372.93</v>
      </c>
      <c r="E38" s="339">
        <v>30</v>
      </c>
    </row>
    <row r="39" spans="1:5" ht="16.5" customHeight="1">
      <c r="A39" s="364" t="s">
        <v>483</v>
      </c>
      <c r="B39" s="630" t="s">
        <v>484</v>
      </c>
      <c r="C39" s="631"/>
      <c r="D39" s="632"/>
      <c r="E39" s="339">
        <v>31</v>
      </c>
    </row>
    <row r="40" spans="1:5" ht="13.5" thickBot="1">
      <c r="A40" s="366" t="s">
        <v>485</v>
      </c>
      <c r="B40" s="367" t="s">
        <v>473</v>
      </c>
      <c r="C40" s="368" t="s">
        <v>710</v>
      </c>
      <c r="D40" s="369">
        <v>121909.84</v>
      </c>
      <c r="E40" s="339">
        <v>32</v>
      </c>
    </row>
    <row r="41" spans="1:5" ht="13.5" thickBot="1">
      <c r="A41" s="635" t="s">
        <v>486</v>
      </c>
      <c r="B41" s="636"/>
      <c r="C41" s="636"/>
      <c r="D41" s="637"/>
      <c r="E41" s="339">
        <v>33</v>
      </c>
    </row>
    <row r="42" spans="1:5" ht="12.75">
      <c r="A42" s="370">
        <v>1</v>
      </c>
      <c r="B42" s="371" t="s">
        <v>487</v>
      </c>
      <c r="C42" s="372" t="s">
        <v>126</v>
      </c>
      <c r="D42" s="373"/>
      <c r="E42" s="339">
        <v>34</v>
      </c>
    </row>
    <row r="43" spans="1:5" ht="12.75">
      <c r="A43" s="374"/>
      <c r="B43" s="375" t="s">
        <v>127</v>
      </c>
      <c r="C43" s="376" t="s">
        <v>128</v>
      </c>
      <c r="D43" s="377" t="s">
        <v>300</v>
      </c>
      <c r="E43" s="339">
        <v>35</v>
      </c>
    </row>
    <row r="44" spans="1:5" ht="12.75">
      <c r="A44" s="374"/>
      <c r="B44" s="375" t="s">
        <v>129</v>
      </c>
      <c r="C44" s="376" t="s">
        <v>128</v>
      </c>
      <c r="D44" s="377" t="s">
        <v>130</v>
      </c>
      <c r="E44" s="339">
        <v>36</v>
      </c>
    </row>
    <row r="45" spans="1:5" ht="13.5" thickBot="1">
      <c r="A45" s="378"/>
      <c r="B45" s="379" t="s">
        <v>131</v>
      </c>
      <c r="C45" s="380" t="s">
        <v>710</v>
      </c>
      <c r="D45" s="381">
        <v>1.86</v>
      </c>
      <c r="E45" s="339">
        <v>37</v>
      </c>
    </row>
    <row r="46" spans="1:5" ht="12.75">
      <c r="A46" s="370">
        <v>2</v>
      </c>
      <c r="B46" s="371" t="s">
        <v>487</v>
      </c>
      <c r="C46" s="372" t="s">
        <v>132</v>
      </c>
      <c r="D46" s="373"/>
      <c r="E46" s="339">
        <v>38</v>
      </c>
    </row>
    <row r="47" spans="1:5" ht="12.75">
      <c r="A47" s="374"/>
      <c r="B47" s="375" t="s">
        <v>127</v>
      </c>
      <c r="C47" s="376" t="s">
        <v>128</v>
      </c>
      <c r="D47" s="377" t="s">
        <v>125</v>
      </c>
      <c r="E47" s="339">
        <v>39</v>
      </c>
    </row>
    <row r="48" spans="1:5" ht="12.75">
      <c r="A48" s="374"/>
      <c r="B48" s="375" t="s">
        <v>129</v>
      </c>
      <c r="C48" s="376" t="s">
        <v>128</v>
      </c>
      <c r="D48" s="377" t="s">
        <v>130</v>
      </c>
      <c r="E48" s="339">
        <v>40</v>
      </c>
    </row>
    <row r="49" spans="1:5" ht="13.5" thickBot="1">
      <c r="A49" s="378"/>
      <c r="B49" s="379" t="s">
        <v>131</v>
      </c>
      <c r="C49" s="380" t="s">
        <v>710</v>
      </c>
      <c r="D49" s="381">
        <v>1.3</v>
      </c>
      <c r="E49" s="339">
        <v>41</v>
      </c>
    </row>
    <row r="50" spans="1:5" ht="12.75">
      <c r="A50" s="370">
        <v>3</v>
      </c>
      <c r="B50" s="371" t="s">
        <v>487</v>
      </c>
      <c r="C50" s="372" t="s">
        <v>134</v>
      </c>
      <c r="D50" s="373"/>
      <c r="E50" s="339">
        <v>42</v>
      </c>
    </row>
    <row r="51" spans="1:5" ht="12.75">
      <c r="A51" s="374"/>
      <c r="B51" s="375" t="s">
        <v>127</v>
      </c>
      <c r="C51" s="376" t="s">
        <v>128</v>
      </c>
      <c r="D51" s="377" t="s">
        <v>133</v>
      </c>
      <c r="E51" s="339">
        <v>43</v>
      </c>
    </row>
    <row r="52" spans="1:5" ht="12.75">
      <c r="A52" s="374"/>
      <c r="B52" s="375" t="s">
        <v>129</v>
      </c>
      <c r="C52" s="376" t="s">
        <v>128</v>
      </c>
      <c r="D52" s="377" t="s">
        <v>130</v>
      </c>
      <c r="E52" s="339">
        <v>44</v>
      </c>
    </row>
    <row r="53" spans="1:5" ht="13.5" thickBot="1">
      <c r="A53" s="378"/>
      <c r="B53" s="379" t="s">
        <v>131</v>
      </c>
      <c r="C53" s="380" t="s">
        <v>710</v>
      </c>
      <c r="D53" s="381">
        <v>4.35</v>
      </c>
      <c r="E53" s="339">
        <v>45</v>
      </c>
    </row>
    <row r="54" spans="1:5" ht="12.75">
      <c r="A54" s="370">
        <v>4</v>
      </c>
      <c r="B54" s="371" t="s">
        <v>487</v>
      </c>
      <c r="C54" s="372" t="s">
        <v>135</v>
      </c>
      <c r="D54" s="373"/>
      <c r="E54" s="339">
        <v>46</v>
      </c>
    </row>
    <row r="55" spans="1:5" ht="12.75">
      <c r="A55" s="374"/>
      <c r="B55" s="375" t="s">
        <v>127</v>
      </c>
      <c r="C55" s="376" t="s">
        <v>128</v>
      </c>
      <c r="D55" s="377" t="s">
        <v>306</v>
      </c>
      <c r="E55" s="339">
        <v>47</v>
      </c>
    </row>
    <row r="56" spans="1:5" ht="12.75">
      <c r="A56" s="374"/>
      <c r="B56" s="375" t="s">
        <v>129</v>
      </c>
      <c r="C56" s="376" t="s">
        <v>128</v>
      </c>
      <c r="D56" s="377" t="s">
        <v>130</v>
      </c>
      <c r="E56" s="339">
        <v>48</v>
      </c>
    </row>
    <row r="57" spans="1:5" ht="13.5" thickBot="1">
      <c r="A57" s="378"/>
      <c r="B57" s="379" t="s">
        <v>131</v>
      </c>
      <c r="C57" s="380" t="s">
        <v>710</v>
      </c>
      <c r="D57" s="381">
        <v>1.2</v>
      </c>
      <c r="E57" s="339">
        <v>49</v>
      </c>
    </row>
    <row r="58" spans="1:5" ht="26.25" customHeight="1">
      <c r="A58" s="370">
        <v>5</v>
      </c>
      <c r="B58" s="371" t="s">
        <v>487</v>
      </c>
      <c r="C58" s="633" t="s">
        <v>136</v>
      </c>
      <c r="D58" s="634"/>
      <c r="E58" s="339">
        <v>50</v>
      </c>
    </row>
    <row r="59" spans="1:5" ht="12.75">
      <c r="A59" s="374"/>
      <c r="B59" s="375" t="s">
        <v>127</v>
      </c>
      <c r="C59" s="376" t="s">
        <v>128</v>
      </c>
      <c r="D59" s="377" t="s">
        <v>137</v>
      </c>
      <c r="E59" s="339">
        <v>51</v>
      </c>
    </row>
    <row r="60" spans="1:5" ht="12.75">
      <c r="A60" s="374"/>
      <c r="B60" s="375" t="s">
        <v>129</v>
      </c>
      <c r="C60" s="376" t="s">
        <v>128</v>
      </c>
      <c r="D60" s="377" t="s">
        <v>130</v>
      </c>
      <c r="E60" s="339">
        <v>52</v>
      </c>
    </row>
    <row r="61" spans="1:5" ht="13.5" thickBot="1">
      <c r="A61" s="378"/>
      <c r="B61" s="379" t="s">
        <v>131</v>
      </c>
      <c r="C61" s="380" t="s">
        <v>710</v>
      </c>
      <c r="D61" s="381">
        <v>0.74</v>
      </c>
      <c r="E61" s="339">
        <v>53</v>
      </c>
    </row>
    <row r="62" spans="1:5" ht="64.5" customHeight="1">
      <c r="A62" s="370">
        <v>6</v>
      </c>
      <c r="B62" s="371" t="s">
        <v>487</v>
      </c>
      <c r="C62" s="633" t="s">
        <v>475</v>
      </c>
      <c r="D62" s="634"/>
      <c r="E62" s="339">
        <v>54</v>
      </c>
    </row>
    <row r="63" spans="1:5" ht="12.75">
      <c r="A63" s="374"/>
      <c r="B63" s="375" t="s">
        <v>127</v>
      </c>
      <c r="C63" s="376" t="s">
        <v>128</v>
      </c>
      <c r="D63" s="377" t="s">
        <v>139</v>
      </c>
      <c r="E63" s="339">
        <v>55</v>
      </c>
    </row>
    <row r="64" spans="1:5" ht="12.75">
      <c r="A64" s="374"/>
      <c r="B64" s="375" t="s">
        <v>129</v>
      </c>
      <c r="C64" s="376" t="s">
        <v>128</v>
      </c>
      <c r="D64" s="377" t="s">
        <v>130</v>
      </c>
      <c r="E64" s="339">
        <v>56</v>
      </c>
    </row>
    <row r="65" spans="1:5" ht="13.5" thickBot="1">
      <c r="A65" s="378"/>
      <c r="B65" s="379" t="s">
        <v>131</v>
      </c>
      <c r="C65" s="380" t="s">
        <v>710</v>
      </c>
      <c r="D65" s="381">
        <v>4.74</v>
      </c>
      <c r="E65" s="339">
        <v>57</v>
      </c>
    </row>
    <row r="66" spans="1:5" ht="54.75" customHeight="1">
      <c r="A66" s="370">
        <v>7</v>
      </c>
      <c r="B66" s="371" t="s">
        <v>487</v>
      </c>
      <c r="C66" s="633" t="s">
        <v>481</v>
      </c>
      <c r="D66" s="634"/>
      <c r="E66" s="339">
        <v>58</v>
      </c>
    </row>
    <row r="67" spans="1:5" ht="12.75">
      <c r="A67" s="374"/>
      <c r="B67" s="375" t="s">
        <v>127</v>
      </c>
      <c r="C67" s="376" t="s">
        <v>128</v>
      </c>
      <c r="D67" s="377" t="s">
        <v>300</v>
      </c>
      <c r="E67" s="339">
        <v>59</v>
      </c>
    </row>
    <row r="68" spans="1:5" ht="12.75">
      <c r="A68" s="374"/>
      <c r="B68" s="375" t="s">
        <v>129</v>
      </c>
      <c r="C68" s="376" t="s">
        <v>128</v>
      </c>
      <c r="D68" s="377" t="s">
        <v>130</v>
      </c>
      <c r="E68" s="339">
        <v>60</v>
      </c>
    </row>
    <row r="69" spans="1:5" ht="13.5" thickBot="1">
      <c r="A69" s="378"/>
      <c r="B69" s="379" t="s">
        <v>131</v>
      </c>
      <c r="C69" s="380" t="s">
        <v>710</v>
      </c>
      <c r="D69" s="381">
        <v>2.44</v>
      </c>
      <c r="E69" s="339">
        <v>61</v>
      </c>
    </row>
    <row r="70" spans="1:5" ht="27" customHeight="1">
      <c r="A70" s="370">
        <v>8</v>
      </c>
      <c r="B70" s="371" t="s">
        <v>487</v>
      </c>
      <c r="C70" s="633" t="s">
        <v>140</v>
      </c>
      <c r="D70" s="634"/>
      <c r="E70" s="339">
        <v>62</v>
      </c>
    </row>
    <row r="71" spans="1:5" ht="12.75">
      <c r="A71" s="374"/>
      <c r="B71" s="375" t="s">
        <v>127</v>
      </c>
      <c r="C71" s="638" t="s">
        <v>404</v>
      </c>
      <c r="D71" s="639"/>
      <c r="E71" s="339">
        <v>63</v>
      </c>
    </row>
    <row r="72" spans="1:5" ht="12.75">
      <c r="A72" s="374"/>
      <c r="B72" s="375" t="s">
        <v>129</v>
      </c>
      <c r="C72" s="640" t="s">
        <v>419</v>
      </c>
      <c r="D72" s="641"/>
      <c r="E72" s="339">
        <v>64</v>
      </c>
    </row>
    <row r="73" spans="1:5" ht="13.5" thickBot="1">
      <c r="A73" s="378"/>
      <c r="B73" s="379" t="s">
        <v>131</v>
      </c>
      <c r="C73" s="380" t="s">
        <v>710</v>
      </c>
      <c r="D73" s="381">
        <v>121909.84</v>
      </c>
      <c r="E73" s="339">
        <v>65</v>
      </c>
    </row>
    <row r="74" spans="1:5" ht="29.25" customHeight="1">
      <c r="A74" s="370">
        <v>9</v>
      </c>
      <c r="B74" s="371" t="s">
        <v>487</v>
      </c>
      <c r="C74" s="633" t="s">
        <v>579</v>
      </c>
      <c r="D74" s="634"/>
      <c r="E74" s="339">
        <v>66</v>
      </c>
    </row>
    <row r="75" spans="1:5" ht="12.75">
      <c r="A75" s="374"/>
      <c r="B75" s="375" t="s">
        <v>127</v>
      </c>
      <c r="C75" s="376" t="s">
        <v>128</v>
      </c>
      <c r="D75" s="377" t="s">
        <v>306</v>
      </c>
      <c r="E75" s="339">
        <v>67</v>
      </c>
    </row>
    <row r="76" spans="1:5" ht="12.75">
      <c r="A76" s="374"/>
      <c r="B76" s="375" t="s">
        <v>129</v>
      </c>
      <c r="C76" s="376" t="s">
        <v>128</v>
      </c>
      <c r="D76" s="377" t="s">
        <v>130</v>
      </c>
      <c r="E76" s="339">
        <v>68</v>
      </c>
    </row>
    <row r="77" spans="1:5" ht="13.5" thickBot="1">
      <c r="A77" s="378"/>
      <c r="B77" s="379" t="s">
        <v>131</v>
      </c>
      <c r="C77" s="380" t="s">
        <v>710</v>
      </c>
      <c r="D77" s="381">
        <v>0</v>
      </c>
      <c r="E77" s="339">
        <v>69</v>
      </c>
    </row>
    <row r="78" spans="1:5" ht="30" customHeight="1">
      <c r="A78" s="370">
        <v>10</v>
      </c>
      <c r="B78" s="371" t="s">
        <v>487</v>
      </c>
      <c r="C78" s="633" t="s">
        <v>420</v>
      </c>
      <c r="D78" s="634"/>
      <c r="E78" s="339">
        <v>70</v>
      </c>
    </row>
    <row r="79" spans="1:5" ht="12.75">
      <c r="A79" s="374"/>
      <c r="B79" s="375" t="s">
        <v>127</v>
      </c>
      <c r="C79" s="642" t="s">
        <v>300</v>
      </c>
      <c r="D79" s="643"/>
      <c r="E79" s="339">
        <v>71</v>
      </c>
    </row>
    <row r="80" spans="1:5" ht="12.75">
      <c r="A80" s="374"/>
      <c r="B80" s="375" t="s">
        <v>129</v>
      </c>
      <c r="C80" s="640" t="s">
        <v>421</v>
      </c>
      <c r="D80" s="641"/>
      <c r="E80" s="339">
        <v>72</v>
      </c>
    </row>
    <row r="81" spans="1:5" ht="13.5" thickBot="1">
      <c r="A81" s="378"/>
      <c r="B81" s="379" t="s">
        <v>131</v>
      </c>
      <c r="C81" s="380" t="s">
        <v>710</v>
      </c>
      <c r="D81" s="381">
        <v>2098.58</v>
      </c>
      <c r="E81" s="339">
        <v>73</v>
      </c>
    </row>
    <row r="82" spans="1:5" ht="25.5" customHeight="1">
      <c r="A82" s="370">
        <v>11</v>
      </c>
      <c r="B82" s="371" t="s">
        <v>487</v>
      </c>
      <c r="C82" s="633" t="s">
        <v>422</v>
      </c>
      <c r="D82" s="634"/>
      <c r="E82" s="339" t="s">
        <v>423</v>
      </c>
    </row>
    <row r="83" spans="1:5" ht="12.75">
      <c r="A83" s="374"/>
      <c r="B83" s="375" t="s">
        <v>127</v>
      </c>
      <c r="C83" s="642" t="s">
        <v>300</v>
      </c>
      <c r="D83" s="643"/>
      <c r="E83" s="339" t="s">
        <v>424</v>
      </c>
    </row>
    <row r="84" spans="1:5" ht="12.75">
      <c r="A84" s="374"/>
      <c r="B84" s="375" t="s">
        <v>129</v>
      </c>
      <c r="C84" s="640" t="s">
        <v>421</v>
      </c>
      <c r="D84" s="641"/>
      <c r="E84" s="339" t="s">
        <v>425</v>
      </c>
    </row>
    <row r="85" spans="1:5" ht="13.5" thickBot="1">
      <c r="A85" s="378"/>
      <c r="B85" s="379" t="s">
        <v>131</v>
      </c>
      <c r="C85" s="380" t="s">
        <v>710</v>
      </c>
      <c r="D85" s="381">
        <v>28390.74</v>
      </c>
      <c r="E85" s="339" t="s">
        <v>426</v>
      </c>
    </row>
    <row r="86" spans="1:5" ht="41.25" customHeight="1">
      <c r="A86" s="370">
        <v>12</v>
      </c>
      <c r="B86" s="371" t="s">
        <v>487</v>
      </c>
      <c r="C86" s="633" t="s">
        <v>581</v>
      </c>
      <c r="D86" s="634"/>
      <c r="E86" s="339">
        <v>74</v>
      </c>
    </row>
    <row r="87" spans="1:5" ht="12.75">
      <c r="A87" s="374"/>
      <c r="B87" s="375" t="s">
        <v>127</v>
      </c>
      <c r="C87" s="376" t="s">
        <v>128</v>
      </c>
      <c r="D87" s="377" t="s">
        <v>300</v>
      </c>
      <c r="E87" s="339">
        <v>75</v>
      </c>
    </row>
    <row r="88" spans="1:5" ht="12.75">
      <c r="A88" s="374"/>
      <c r="B88" s="375" t="s">
        <v>129</v>
      </c>
      <c r="C88" s="376" t="s">
        <v>128</v>
      </c>
      <c r="D88" s="377" t="s">
        <v>130</v>
      </c>
      <c r="E88" s="339">
        <v>76</v>
      </c>
    </row>
    <row r="89" spans="1:5" ht="13.5" thickBot="1">
      <c r="A89" s="378"/>
      <c r="B89" s="379" t="s">
        <v>131</v>
      </c>
      <c r="C89" s="380" t="s">
        <v>710</v>
      </c>
      <c r="D89" s="381">
        <v>0.22000000000000242</v>
      </c>
      <c r="E89" s="339">
        <v>77</v>
      </c>
    </row>
    <row r="90" spans="1:5" s="387" customFormat="1" ht="12.75">
      <c r="A90" s="382" t="s">
        <v>141</v>
      </c>
      <c r="B90" s="383"/>
      <c r="C90" s="384"/>
      <c r="D90" s="385"/>
      <c r="E90" s="386">
        <v>78</v>
      </c>
    </row>
    <row r="91" spans="1:5" ht="12.75">
      <c r="A91" s="388">
        <v>27</v>
      </c>
      <c r="B91" s="389" t="s">
        <v>142</v>
      </c>
      <c r="C91" s="390" t="s">
        <v>547</v>
      </c>
      <c r="D91" s="391">
        <v>3</v>
      </c>
      <c r="E91" s="339">
        <v>79</v>
      </c>
    </row>
    <row r="92" spans="1:5" ht="12.75">
      <c r="A92" s="388">
        <v>28</v>
      </c>
      <c r="B92" s="389" t="s">
        <v>143</v>
      </c>
      <c r="C92" s="390" t="s">
        <v>547</v>
      </c>
      <c r="D92" s="391">
        <v>3</v>
      </c>
      <c r="E92" s="339">
        <v>80</v>
      </c>
    </row>
    <row r="93" spans="1:5" ht="12.75">
      <c r="A93" s="388">
        <v>29</v>
      </c>
      <c r="B93" s="389" t="s">
        <v>144</v>
      </c>
      <c r="C93" s="390" t="s">
        <v>547</v>
      </c>
      <c r="D93" s="391">
        <v>0</v>
      </c>
      <c r="E93" s="339">
        <v>81</v>
      </c>
    </row>
    <row r="94" spans="1:5" ht="13.5" thickBot="1">
      <c r="A94" s="388">
        <v>30</v>
      </c>
      <c r="B94" s="392" t="s">
        <v>145</v>
      </c>
      <c r="C94" s="393" t="s">
        <v>710</v>
      </c>
      <c r="D94" s="394">
        <v>0</v>
      </c>
      <c r="E94" s="339">
        <v>82</v>
      </c>
    </row>
    <row r="95" spans="1:5" s="387" customFormat="1" ht="17.25" customHeight="1">
      <c r="A95" s="620" t="s">
        <v>146</v>
      </c>
      <c r="B95" s="621"/>
      <c r="C95" s="621"/>
      <c r="D95" s="622"/>
      <c r="E95" s="386">
        <v>83</v>
      </c>
    </row>
    <row r="96" spans="1:5" ht="25.5">
      <c r="A96" s="395">
        <v>31</v>
      </c>
      <c r="B96" s="396" t="s">
        <v>147</v>
      </c>
      <c r="C96" s="397" t="s">
        <v>710</v>
      </c>
      <c r="D96" s="398">
        <v>537358.89</v>
      </c>
      <c r="E96" s="339">
        <v>84</v>
      </c>
    </row>
    <row r="97" spans="1:5" ht="12.75">
      <c r="A97" s="395">
        <v>32</v>
      </c>
      <c r="B97" s="397" t="s">
        <v>148</v>
      </c>
      <c r="C97" s="397" t="s">
        <v>710</v>
      </c>
      <c r="D97" s="398">
        <v>4754.98</v>
      </c>
      <c r="E97" s="339">
        <v>85</v>
      </c>
    </row>
    <row r="98" spans="1:5" ht="12.75">
      <c r="A98" s="395">
        <v>33</v>
      </c>
      <c r="B98" s="397" t="s">
        <v>149</v>
      </c>
      <c r="C98" s="397" t="s">
        <v>710</v>
      </c>
      <c r="D98" s="398">
        <v>542113.87</v>
      </c>
      <c r="E98" s="339">
        <v>86</v>
      </c>
    </row>
    <row r="99" spans="1:5" ht="12.75" customHeight="1">
      <c r="A99" s="395">
        <v>34</v>
      </c>
      <c r="B99" s="396" t="s">
        <v>150</v>
      </c>
      <c r="C99" s="397" t="s">
        <v>710</v>
      </c>
      <c r="D99" s="398">
        <v>558639.61</v>
      </c>
      <c r="E99" s="339">
        <v>87</v>
      </c>
    </row>
    <row r="100" spans="1:5" ht="12.75" customHeight="1">
      <c r="A100" s="395">
        <v>35</v>
      </c>
      <c r="B100" s="397" t="s">
        <v>151</v>
      </c>
      <c r="C100" s="397" t="s">
        <v>710</v>
      </c>
      <c r="D100" s="398">
        <v>15499.19</v>
      </c>
      <c r="E100" s="339">
        <v>88</v>
      </c>
    </row>
    <row r="101" spans="1:5" ht="13.5" thickBot="1">
      <c r="A101" s="399">
        <v>36</v>
      </c>
      <c r="B101" s="400" t="s">
        <v>152</v>
      </c>
      <c r="C101" s="400" t="s">
        <v>710</v>
      </c>
      <c r="D101" s="401">
        <v>574138.8</v>
      </c>
      <c r="E101" s="339">
        <v>89</v>
      </c>
    </row>
    <row r="102" spans="1:5" s="387" customFormat="1" ht="29.25" customHeight="1">
      <c r="A102" s="402" t="s">
        <v>153</v>
      </c>
      <c r="B102" s="403"/>
      <c r="C102" s="404"/>
      <c r="D102" s="405"/>
      <c r="E102" s="386">
        <v>90</v>
      </c>
    </row>
    <row r="103" spans="1:5" s="387" customFormat="1" ht="18.75">
      <c r="A103" s="406" t="s">
        <v>154</v>
      </c>
      <c r="B103" s="407" t="s">
        <v>705</v>
      </c>
      <c r="C103" s="623" t="s">
        <v>155</v>
      </c>
      <c r="D103" s="624"/>
      <c r="E103" s="386">
        <v>91</v>
      </c>
    </row>
    <row r="104" spans="1:5" s="387" customFormat="1" ht="15" customHeight="1">
      <c r="A104" s="406" t="s">
        <v>156</v>
      </c>
      <c r="B104" s="407" t="s">
        <v>376</v>
      </c>
      <c r="C104" s="356" t="s">
        <v>590</v>
      </c>
      <c r="D104" s="408" t="s">
        <v>383</v>
      </c>
      <c r="E104" s="386">
        <v>92</v>
      </c>
    </row>
    <row r="105" spans="1:5" ht="15" customHeight="1">
      <c r="A105" s="406" t="s">
        <v>157</v>
      </c>
      <c r="B105" s="409" t="s">
        <v>158</v>
      </c>
      <c r="C105" s="356" t="s">
        <v>159</v>
      </c>
      <c r="D105" s="358">
        <v>437.2</v>
      </c>
      <c r="E105" s="339">
        <v>93</v>
      </c>
    </row>
    <row r="106" spans="1:5" ht="15" customHeight="1">
      <c r="A106" s="406" t="s">
        <v>160</v>
      </c>
      <c r="B106" s="409" t="s">
        <v>454</v>
      </c>
      <c r="C106" s="356" t="s">
        <v>710</v>
      </c>
      <c r="D106" s="358">
        <v>310511.63</v>
      </c>
      <c r="E106" s="339">
        <v>94</v>
      </c>
    </row>
    <row r="107" spans="1:5" ht="15" customHeight="1">
      <c r="A107" s="406" t="s">
        <v>161</v>
      </c>
      <c r="B107" s="409" t="s">
        <v>162</v>
      </c>
      <c r="C107" s="356" t="s">
        <v>710</v>
      </c>
      <c r="D107" s="358">
        <v>758984.62</v>
      </c>
      <c r="E107" s="339">
        <v>95</v>
      </c>
    </row>
    <row r="108" spans="1:5" ht="15" customHeight="1">
      <c r="A108" s="406" t="s">
        <v>163</v>
      </c>
      <c r="B108" s="409" t="s">
        <v>164</v>
      </c>
      <c r="C108" s="356" t="s">
        <v>710</v>
      </c>
      <c r="D108" s="358">
        <v>744665.89</v>
      </c>
      <c r="E108" s="339">
        <v>96</v>
      </c>
    </row>
    <row r="109" spans="1:5" ht="15" customHeight="1">
      <c r="A109" s="406" t="s">
        <v>165</v>
      </c>
      <c r="B109" s="409" t="s">
        <v>468</v>
      </c>
      <c r="C109" s="356" t="s">
        <v>710</v>
      </c>
      <c r="D109" s="358">
        <v>324830.36</v>
      </c>
      <c r="E109" s="339">
        <v>97</v>
      </c>
    </row>
    <row r="110" spans="1:5" ht="15" customHeight="1">
      <c r="A110" s="406" t="s">
        <v>166</v>
      </c>
      <c r="B110" s="409" t="s">
        <v>167</v>
      </c>
      <c r="C110" s="356" t="s">
        <v>710</v>
      </c>
      <c r="D110" s="358">
        <v>763429.75</v>
      </c>
      <c r="E110" s="339">
        <v>98</v>
      </c>
    </row>
    <row r="111" spans="1:5" ht="15" customHeight="1">
      <c r="A111" s="406" t="s">
        <v>169</v>
      </c>
      <c r="B111" s="409" t="s">
        <v>170</v>
      </c>
      <c r="C111" s="356" t="s">
        <v>710</v>
      </c>
      <c r="D111" s="358">
        <v>841099.2</v>
      </c>
      <c r="E111" s="339">
        <v>99</v>
      </c>
    </row>
    <row r="112" spans="1:5" ht="15" customHeight="1">
      <c r="A112" s="406" t="s">
        <v>171</v>
      </c>
      <c r="B112" s="410" t="s">
        <v>172</v>
      </c>
      <c r="C112" s="356" t="s">
        <v>710</v>
      </c>
      <c r="D112" s="358">
        <v>174519.98</v>
      </c>
      <c r="E112" s="339">
        <v>100</v>
      </c>
    </row>
    <row r="113" spans="1:5" ht="15" customHeight="1" thickBot="1">
      <c r="A113" s="366" t="s">
        <v>173</v>
      </c>
      <c r="B113" s="411" t="s">
        <v>174</v>
      </c>
      <c r="C113" s="368" t="s">
        <v>710</v>
      </c>
      <c r="D113" s="369">
        <v>2903.83</v>
      </c>
      <c r="E113" s="339">
        <v>101</v>
      </c>
    </row>
    <row r="114" spans="1:5" s="387" customFormat="1" ht="18.75">
      <c r="A114" s="412" t="s">
        <v>175</v>
      </c>
      <c r="B114" s="413" t="s">
        <v>705</v>
      </c>
      <c r="C114" s="625" t="s">
        <v>34</v>
      </c>
      <c r="D114" s="626"/>
      <c r="E114" s="386">
        <v>102</v>
      </c>
    </row>
    <row r="115" spans="1:5" s="387" customFormat="1" ht="15" customHeight="1">
      <c r="A115" s="355" t="s">
        <v>176</v>
      </c>
      <c r="B115" s="357" t="s">
        <v>376</v>
      </c>
      <c r="C115" s="356" t="s">
        <v>590</v>
      </c>
      <c r="D115" s="408" t="s">
        <v>177</v>
      </c>
      <c r="E115" s="386">
        <v>103</v>
      </c>
    </row>
    <row r="116" spans="1:5" ht="15" customHeight="1">
      <c r="A116" s="355" t="s">
        <v>178</v>
      </c>
      <c r="B116" s="356" t="s">
        <v>158</v>
      </c>
      <c r="C116" s="356" t="s">
        <v>159</v>
      </c>
      <c r="D116" s="358">
        <v>5437</v>
      </c>
      <c r="E116" s="339">
        <v>104</v>
      </c>
    </row>
    <row r="117" spans="1:5" ht="15" customHeight="1">
      <c r="A117" s="355" t="s">
        <v>179</v>
      </c>
      <c r="B117" s="356" t="s">
        <v>454</v>
      </c>
      <c r="C117" s="356" t="s">
        <v>710</v>
      </c>
      <c r="D117" s="358">
        <v>90197.17</v>
      </c>
      <c r="E117" s="339">
        <v>105</v>
      </c>
    </row>
    <row r="118" spans="1:5" ht="15" customHeight="1">
      <c r="A118" s="355" t="s">
        <v>180</v>
      </c>
      <c r="B118" s="356" t="s">
        <v>162</v>
      </c>
      <c r="C118" s="356" t="s">
        <v>710</v>
      </c>
      <c r="D118" s="358">
        <v>169888.95</v>
      </c>
      <c r="E118" s="339">
        <v>106</v>
      </c>
    </row>
    <row r="119" spans="1:5" ht="15" customHeight="1">
      <c r="A119" s="355" t="s">
        <v>181</v>
      </c>
      <c r="B119" s="356" t="s">
        <v>164</v>
      </c>
      <c r="C119" s="356" t="s">
        <v>710</v>
      </c>
      <c r="D119" s="358">
        <v>157639.49</v>
      </c>
      <c r="E119" s="339">
        <v>107</v>
      </c>
    </row>
    <row r="120" spans="1:5" ht="15" customHeight="1">
      <c r="A120" s="355" t="s">
        <v>182</v>
      </c>
      <c r="B120" s="356" t="s">
        <v>468</v>
      </c>
      <c r="C120" s="356" t="s">
        <v>710</v>
      </c>
      <c r="D120" s="358">
        <v>102446.63</v>
      </c>
      <c r="E120" s="339">
        <v>108</v>
      </c>
    </row>
    <row r="121" spans="1:5" ht="15" customHeight="1">
      <c r="A121" s="355" t="s">
        <v>183</v>
      </c>
      <c r="B121" s="356" t="s">
        <v>167</v>
      </c>
      <c r="C121" s="356" t="s">
        <v>710</v>
      </c>
      <c r="D121" s="358">
        <v>177304.63</v>
      </c>
      <c r="E121" s="339">
        <v>109</v>
      </c>
    </row>
    <row r="122" spans="1:5" ht="15" customHeight="1">
      <c r="A122" s="355" t="s">
        <v>184</v>
      </c>
      <c r="B122" s="356" t="s">
        <v>170</v>
      </c>
      <c r="C122" s="356" t="s">
        <v>710</v>
      </c>
      <c r="D122" s="358">
        <v>188883.74</v>
      </c>
      <c r="E122" s="339">
        <v>110</v>
      </c>
    </row>
    <row r="123" spans="1:5" ht="15" customHeight="1">
      <c r="A123" s="355" t="s">
        <v>185</v>
      </c>
      <c r="B123" s="359" t="s">
        <v>172</v>
      </c>
      <c r="C123" s="356" t="s">
        <v>710</v>
      </c>
      <c r="D123" s="358">
        <v>27762.12</v>
      </c>
      <c r="E123" s="339">
        <v>111</v>
      </c>
    </row>
    <row r="124" spans="1:5" ht="26.25" thickBot="1">
      <c r="A124" s="414" t="s">
        <v>186</v>
      </c>
      <c r="B124" s="415" t="s">
        <v>174</v>
      </c>
      <c r="C124" s="368" t="s">
        <v>710</v>
      </c>
      <c r="D124" s="369">
        <v>0</v>
      </c>
      <c r="E124" s="339">
        <v>112</v>
      </c>
    </row>
    <row r="125" spans="1:5" s="387" customFormat="1" ht="18.75">
      <c r="A125" s="412" t="s">
        <v>187</v>
      </c>
      <c r="B125" s="413" t="s">
        <v>705</v>
      </c>
      <c r="C125" s="625" t="s">
        <v>849</v>
      </c>
      <c r="D125" s="626"/>
      <c r="E125" s="386">
        <v>113</v>
      </c>
    </row>
    <row r="126" spans="1:5" s="387" customFormat="1" ht="13.5">
      <c r="A126" s="355" t="s">
        <v>188</v>
      </c>
      <c r="B126" s="357" t="s">
        <v>376</v>
      </c>
      <c r="C126" s="356" t="s">
        <v>590</v>
      </c>
      <c r="D126" s="408" t="s">
        <v>177</v>
      </c>
      <c r="E126" s="386">
        <v>114</v>
      </c>
    </row>
    <row r="127" spans="1:5" ht="12.75">
      <c r="A127" s="355" t="s">
        <v>189</v>
      </c>
      <c r="B127" s="356" t="s">
        <v>158</v>
      </c>
      <c r="C127" s="356" t="s">
        <v>159</v>
      </c>
      <c r="D127" s="358">
        <v>5437</v>
      </c>
      <c r="E127" s="339">
        <v>115</v>
      </c>
    </row>
    <row r="128" spans="1:5" ht="12.75">
      <c r="A128" s="355" t="s">
        <v>190</v>
      </c>
      <c r="B128" s="356" t="s">
        <v>454</v>
      </c>
      <c r="C128" s="356" t="s">
        <v>710</v>
      </c>
      <c r="D128" s="358">
        <v>65540.97</v>
      </c>
      <c r="E128" s="339">
        <v>116</v>
      </c>
    </row>
    <row r="129" spans="1:5" ht="12.75" customHeight="1">
      <c r="A129" s="355" t="s">
        <v>191</v>
      </c>
      <c r="B129" s="356" t="s">
        <v>162</v>
      </c>
      <c r="C129" s="356" t="s">
        <v>710</v>
      </c>
      <c r="D129" s="358">
        <v>117903.79</v>
      </c>
      <c r="E129" s="339">
        <v>117</v>
      </c>
    </row>
    <row r="130" spans="1:5" ht="12.75" customHeight="1">
      <c r="A130" s="355" t="s">
        <v>192</v>
      </c>
      <c r="B130" s="356" t="s">
        <v>164</v>
      </c>
      <c r="C130" s="356" t="s">
        <v>710</v>
      </c>
      <c r="D130" s="358">
        <v>110436.55</v>
      </c>
      <c r="E130" s="339">
        <v>118</v>
      </c>
    </row>
    <row r="131" spans="1:5" ht="12.75" customHeight="1">
      <c r="A131" s="355" t="s">
        <v>193</v>
      </c>
      <c r="B131" s="356" t="s">
        <v>468</v>
      </c>
      <c r="C131" s="356" t="s">
        <v>710</v>
      </c>
      <c r="D131" s="358">
        <v>73008.21</v>
      </c>
      <c r="E131" s="339">
        <v>119</v>
      </c>
    </row>
    <row r="132" spans="1:5" ht="12.75" customHeight="1">
      <c r="A132" s="355" t="s">
        <v>194</v>
      </c>
      <c r="B132" s="356" t="s">
        <v>167</v>
      </c>
      <c r="C132" s="356" t="s">
        <v>710</v>
      </c>
      <c r="D132" s="358">
        <v>130768.23</v>
      </c>
      <c r="E132" s="339">
        <v>120</v>
      </c>
    </row>
    <row r="133" spans="1:5" ht="12.75" customHeight="1">
      <c r="A133" s="355" t="s">
        <v>195</v>
      </c>
      <c r="B133" s="356" t="s">
        <v>170</v>
      </c>
      <c r="C133" s="356" t="s">
        <v>710</v>
      </c>
      <c r="D133" s="358">
        <v>136994.76</v>
      </c>
      <c r="E133" s="339">
        <v>121</v>
      </c>
    </row>
    <row r="134" spans="1:5" ht="25.5">
      <c r="A134" s="355" t="s">
        <v>196</v>
      </c>
      <c r="B134" s="359" t="s">
        <v>172</v>
      </c>
      <c r="C134" s="356" t="s">
        <v>710</v>
      </c>
      <c r="D134" s="358">
        <v>19784.57</v>
      </c>
      <c r="E134" s="339">
        <v>122</v>
      </c>
    </row>
    <row r="135" spans="1:5" ht="26.25" customHeight="1" thickBot="1">
      <c r="A135" s="414" t="s">
        <v>197</v>
      </c>
      <c r="B135" s="415" t="s">
        <v>174</v>
      </c>
      <c r="C135" s="368" t="s">
        <v>710</v>
      </c>
      <c r="D135" s="369">
        <v>0</v>
      </c>
      <c r="E135" s="339">
        <v>123</v>
      </c>
    </row>
    <row r="136" spans="1:5" s="387" customFormat="1" ht="18.75">
      <c r="A136" s="412" t="s">
        <v>198</v>
      </c>
      <c r="B136" s="413" t="s">
        <v>705</v>
      </c>
      <c r="C136" s="615" t="s">
        <v>199</v>
      </c>
      <c r="D136" s="616"/>
      <c r="E136" s="386">
        <v>124</v>
      </c>
    </row>
    <row r="137" spans="1:5" s="387" customFormat="1" ht="13.5" customHeight="1">
      <c r="A137" s="355" t="s">
        <v>200</v>
      </c>
      <c r="B137" s="357" t="s">
        <v>376</v>
      </c>
      <c r="C137" s="356" t="s">
        <v>590</v>
      </c>
      <c r="D137" s="408" t="s">
        <v>384</v>
      </c>
      <c r="E137" s="386">
        <v>125</v>
      </c>
    </row>
    <row r="138" spans="1:5" ht="12.75">
      <c r="A138" s="355" t="s">
        <v>201</v>
      </c>
      <c r="B138" s="356" t="s">
        <v>158</v>
      </c>
      <c r="C138" s="356" t="s">
        <v>159</v>
      </c>
      <c r="D138" s="358">
        <v>49801.998692810455</v>
      </c>
      <c r="E138" s="339">
        <v>126</v>
      </c>
    </row>
    <row r="139" spans="1:5" ht="12.75">
      <c r="A139" s="355" t="s">
        <v>202</v>
      </c>
      <c r="B139" s="356" t="s">
        <v>454</v>
      </c>
      <c r="C139" s="356" t="s">
        <v>710</v>
      </c>
      <c r="D139" s="358">
        <v>71109.12</v>
      </c>
      <c r="E139" s="339">
        <v>127</v>
      </c>
    </row>
    <row r="140" spans="1:5" ht="12.75" customHeight="1">
      <c r="A140" s="355" t="s">
        <v>203</v>
      </c>
      <c r="B140" s="356" t="s">
        <v>162</v>
      </c>
      <c r="C140" s="356" t="s">
        <v>710</v>
      </c>
      <c r="D140" s="358">
        <v>204348.66</v>
      </c>
      <c r="E140" s="339">
        <v>128</v>
      </c>
    </row>
    <row r="141" spans="1:5" ht="12.75" customHeight="1">
      <c r="A141" s="355" t="s">
        <v>204</v>
      </c>
      <c r="B141" s="356" t="s">
        <v>164</v>
      </c>
      <c r="C141" s="356" t="s">
        <v>710</v>
      </c>
      <c r="D141" s="358">
        <v>217103.37</v>
      </c>
      <c r="E141" s="339">
        <v>129</v>
      </c>
    </row>
    <row r="142" spans="1:5" ht="12.75" customHeight="1">
      <c r="A142" s="355" t="s">
        <v>205</v>
      </c>
      <c r="B142" s="356" t="s">
        <v>468</v>
      </c>
      <c r="C142" s="356" t="s">
        <v>710</v>
      </c>
      <c r="D142" s="358">
        <v>58354.41</v>
      </c>
      <c r="E142" s="339">
        <v>130</v>
      </c>
    </row>
    <row r="143" spans="1:5" ht="12.75" customHeight="1">
      <c r="A143" s="355" t="s">
        <v>244</v>
      </c>
      <c r="B143" s="356" t="s">
        <v>167</v>
      </c>
      <c r="C143" s="356" t="s">
        <v>710</v>
      </c>
      <c r="D143" s="358">
        <v>205933.49</v>
      </c>
      <c r="E143" s="339">
        <v>131</v>
      </c>
    </row>
    <row r="144" spans="1:5" ht="12.75" customHeight="1">
      <c r="A144" s="355" t="s">
        <v>245</v>
      </c>
      <c r="B144" s="356" t="s">
        <v>170</v>
      </c>
      <c r="C144" s="356" t="s">
        <v>710</v>
      </c>
      <c r="D144" s="358">
        <v>172675.92</v>
      </c>
      <c r="E144" s="339">
        <v>132</v>
      </c>
    </row>
    <row r="145" spans="1:5" ht="25.5">
      <c r="A145" s="355" t="s">
        <v>246</v>
      </c>
      <c r="B145" s="359" t="s">
        <v>172</v>
      </c>
      <c r="C145" s="356" t="s">
        <v>710</v>
      </c>
      <c r="D145" s="358">
        <v>243576.15</v>
      </c>
      <c r="E145" s="339">
        <v>133</v>
      </c>
    </row>
    <row r="146" spans="1:5" ht="26.25" customHeight="1" thickBot="1">
      <c r="A146" s="414" t="s">
        <v>247</v>
      </c>
      <c r="B146" s="415" t="s">
        <v>174</v>
      </c>
      <c r="C146" s="368" t="s">
        <v>710</v>
      </c>
      <c r="D146" s="369">
        <v>6011.46</v>
      </c>
      <c r="E146" s="339">
        <v>134</v>
      </c>
    </row>
    <row r="147" spans="1:5" ht="12.75" customHeight="1">
      <c r="A147" s="416">
        <v>48</v>
      </c>
      <c r="B147" s="417" t="s">
        <v>142</v>
      </c>
      <c r="C147" s="417" t="s">
        <v>547</v>
      </c>
      <c r="D147" s="418">
        <v>5</v>
      </c>
      <c r="E147" s="339">
        <v>135</v>
      </c>
    </row>
    <row r="148" spans="1:5" ht="12.75" customHeight="1">
      <c r="A148" s="419">
        <v>49</v>
      </c>
      <c r="B148" s="390" t="s">
        <v>143</v>
      </c>
      <c r="C148" s="390" t="s">
        <v>547</v>
      </c>
      <c r="D148" s="391">
        <v>5</v>
      </c>
      <c r="E148" s="339">
        <v>136</v>
      </c>
    </row>
    <row r="149" spans="1:5" ht="12.75" customHeight="1">
      <c r="A149" s="419">
        <v>50</v>
      </c>
      <c r="B149" s="390" t="s">
        <v>144</v>
      </c>
      <c r="C149" s="390" t="s">
        <v>547</v>
      </c>
      <c r="D149" s="391">
        <v>0</v>
      </c>
      <c r="E149" s="339">
        <v>137</v>
      </c>
    </row>
    <row r="150" spans="1:5" ht="15" customHeight="1" thickBot="1">
      <c r="A150" s="420">
        <v>51</v>
      </c>
      <c r="B150" s="393" t="s">
        <v>145</v>
      </c>
      <c r="C150" s="393" t="s">
        <v>710</v>
      </c>
      <c r="D150" s="394">
        <v>47162.4</v>
      </c>
      <c r="E150" s="339">
        <v>138</v>
      </c>
    </row>
    <row r="151" spans="1:5" s="387" customFormat="1" ht="12.75" customHeight="1">
      <c r="A151" s="421" t="s">
        <v>248</v>
      </c>
      <c r="B151" s="422"/>
      <c r="C151" s="422"/>
      <c r="D151" s="423"/>
      <c r="E151" s="386">
        <v>139</v>
      </c>
    </row>
    <row r="152" spans="1:5" ht="15" customHeight="1">
      <c r="A152" s="424">
        <v>52</v>
      </c>
      <c r="B152" s="425" t="s">
        <v>249</v>
      </c>
      <c r="C152" s="426" t="s">
        <v>547</v>
      </c>
      <c r="D152" s="427">
        <v>24</v>
      </c>
      <c r="E152" s="339">
        <v>140</v>
      </c>
    </row>
    <row r="153" spans="1:5" ht="15">
      <c r="A153" s="424">
        <v>53</v>
      </c>
      <c r="B153" s="425" t="s">
        <v>250</v>
      </c>
      <c r="C153" s="426" t="s">
        <v>547</v>
      </c>
      <c r="D153" s="427">
        <v>4</v>
      </c>
      <c r="E153" s="339">
        <v>141</v>
      </c>
    </row>
    <row r="154" spans="1:5" ht="27" customHeight="1" thickBot="1">
      <c r="A154" s="428">
        <v>54</v>
      </c>
      <c r="B154" s="429" t="s">
        <v>251</v>
      </c>
      <c r="C154" s="430" t="s">
        <v>710</v>
      </c>
      <c r="D154" s="431">
        <v>78280.04</v>
      </c>
      <c r="E154" s="339">
        <v>142</v>
      </c>
    </row>
  </sheetData>
  <sheetProtection/>
  <mergeCells count="27">
    <mergeCell ref="C79:D79"/>
    <mergeCell ref="C84:D84"/>
    <mergeCell ref="C80:D80"/>
    <mergeCell ref="C82:D82"/>
    <mergeCell ref="C83:D83"/>
    <mergeCell ref="C62:D62"/>
    <mergeCell ref="C78:D78"/>
    <mergeCell ref="B37:D37"/>
    <mergeCell ref="B39:D39"/>
    <mergeCell ref="C58:D58"/>
    <mergeCell ref="A41:D41"/>
    <mergeCell ref="C86:D86"/>
    <mergeCell ref="C66:D66"/>
    <mergeCell ref="C70:D70"/>
    <mergeCell ref="C71:D71"/>
    <mergeCell ref="C74:D74"/>
    <mergeCell ref="C72:D72"/>
    <mergeCell ref="C136:D136"/>
    <mergeCell ref="A3:D3"/>
    <mergeCell ref="A95:D95"/>
    <mergeCell ref="C103:D103"/>
    <mergeCell ref="C114:D114"/>
    <mergeCell ref="C125:D125"/>
    <mergeCell ref="A30:D30"/>
    <mergeCell ref="B31:D31"/>
    <mergeCell ref="B33:D33"/>
    <mergeCell ref="B35:D35"/>
  </mergeCells>
  <printOptions/>
  <pageMargins left="0.45" right="0.28" top="0.28" bottom="0.23" header="0.22" footer="0.2"/>
  <pageSetup fitToHeight="3" fitToWidth="1" horizontalDpi="600" verticalDpi="600" orientation="portrait" paperSize="9" scale="97" r:id="rId1"/>
  <rowBreaks count="2" manualBreakCount="2">
    <brk id="57" max="3" man="1"/>
    <brk id="10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292"/>
  <sheetViews>
    <sheetView zoomScale="75" zoomScaleNormal="75" zoomScalePageLayoutView="0" workbookViewId="0" topLeftCell="A1">
      <selection activeCell="B6" sqref="B6"/>
    </sheetView>
  </sheetViews>
  <sheetFormatPr defaultColWidth="9.140625" defaultRowHeight="12.75"/>
  <cols>
    <col min="1" max="1" width="7.00390625" style="4" customWidth="1"/>
    <col min="2" max="2" width="104.140625" style="333" customWidth="1"/>
    <col min="3" max="3" width="16.28125" style="333" customWidth="1"/>
    <col min="4" max="4" width="10.28125" style="334" customWidth="1"/>
    <col min="5" max="5" width="13.57421875" style="334" customWidth="1"/>
    <col min="6" max="6" width="16.57421875" style="334" customWidth="1"/>
    <col min="7" max="7" width="12.8515625" style="334" customWidth="1"/>
    <col min="8" max="16384" width="9.140625" style="323" customWidth="1"/>
  </cols>
  <sheetData>
    <row r="1" spans="2:5" s="5" customFormat="1" ht="35.25" customHeight="1">
      <c r="B1" s="318" t="s">
        <v>779</v>
      </c>
      <c r="C1" s="319"/>
      <c r="D1" s="319"/>
      <c r="E1" s="22"/>
    </row>
    <row r="2" spans="1:7" s="322" customFormat="1" ht="51">
      <c r="A2" s="320" t="s">
        <v>42</v>
      </c>
      <c r="B2" s="320" t="s">
        <v>23</v>
      </c>
      <c r="C2" s="320" t="s">
        <v>45</v>
      </c>
      <c r="D2" s="321" t="s">
        <v>46</v>
      </c>
      <c r="E2" s="321" t="s">
        <v>47</v>
      </c>
      <c r="F2" s="321" t="s">
        <v>48</v>
      </c>
      <c r="G2" s="321" t="s">
        <v>780</v>
      </c>
    </row>
    <row r="3" spans="1:7" ht="54.75" customHeight="1">
      <c r="A3" s="451" t="s">
        <v>24</v>
      </c>
      <c r="B3" s="452"/>
      <c r="C3" s="453"/>
      <c r="D3" s="448">
        <v>0.74</v>
      </c>
      <c r="E3" s="437" t="s">
        <v>489</v>
      </c>
      <c r="F3" s="440" t="s">
        <v>374</v>
      </c>
      <c r="G3" s="440" t="s">
        <v>25</v>
      </c>
    </row>
    <row r="4" spans="1:7" ht="102">
      <c r="A4" s="324" t="s">
        <v>50</v>
      </c>
      <c r="B4" s="325" t="s">
        <v>26</v>
      </c>
      <c r="C4" s="325" t="s">
        <v>53</v>
      </c>
      <c r="D4" s="449"/>
      <c r="E4" s="438"/>
      <c r="F4" s="441"/>
      <c r="G4" s="441"/>
    </row>
    <row r="5" spans="1:7" ht="89.25">
      <c r="A5" s="324" t="s">
        <v>54</v>
      </c>
      <c r="B5" s="325" t="s">
        <v>27</v>
      </c>
      <c r="C5" s="325" t="s">
        <v>53</v>
      </c>
      <c r="D5" s="449"/>
      <c r="E5" s="438"/>
      <c r="F5" s="441"/>
      <c r="G5" s="441"/>
    </row>
    <row r="6" spans="1:7" ht="114.75">
      <c r="A6" s="324" t="s">
        <v>57</v>
      </c>
      <c r="B6" s="326" t="s">
        <v>28</v>
      </c>
      <c r="C6" s="325" t="s">
        <v>53</v>
      </c>
      <c r="D6" s="449"/>
      <c r="E6" s="438"/>
      <c r="F6" s="441"/>
      <c r="G6" s="441"/>
    </row>
    <row r="7" spans="1:7" ht="165.75">
      <c r="A7" s="324" t="s">
        <v>61</v>
      </c>
      <c r="B7" s="325" t="s">
        <v>427</v>
      </c>
      <c r="C7" s="325" t="s">
        <v>53</v>
      </c>
      <c r="D7" s="449"/>
      <c r="E7" s="438"/>
      <c r="F7" s="441"/>
      <c r="G7" s="441"/>
    </row>
    <row r="8" spans="1:7" ht="114.75">
      <c r="A8" s="324" t="s">
        <v>397</v>
      </c>
      <c r="B8" s="325" t="s">
        <v>428</v>
      </c>
      <c r="C8" s="325" t="s">
        <v>53</v>
      </c>
      <c r="D8" s="449"/>
      <c r="E8" s="438"/>
      <c r="F8" s="441"/>
      <c r="G8" s="441"/>
    </row>
    <row r="9" spans="1:7" ht="127.5">
      <c r="A9" s="443" t="s">
        <v>400</v>
      </c>
      <c r="B9" s="325" t="s">
        <v>429</v>
      </c>
      <c r="C9" s="325" t="s">
        <v>53</v>
      </c>
      <c r="D9" s="449"/>
      <c r="E9" s="438"/>
      <c r="F9" s="441"/>
      <c r="G9" s="441"/>
    </row>
    <row r="10" spans="1:7" ht="114.75">
      <c r="A10" s="443"/>
      <c r="B10" s="325" t="s">
        <v>430</v>
      </c>
      <c r="C10" s="325" t="s">
        <v>404</v>
      </c>
      <c r="D10" s="449"/>
      <c r="E10" s="438"/>
      <c r="F10" s="441"/>
      <c r="G10" s="441"/>
    </row>
    <row r="11" spans="1:7" ht="102">
      <c r="A11" s="324" t="s">
        <v>405</v>
      </c>
      <c r="B11" s="325" t="s">
        <v>431</v>
      </c>
      <c r="C11" s="325" t="s">
        <v>53</v>
      </c>
      <c r="D11" s="449"/>
      <c r="E11" s="438"/>
      <c r="F11" s="441"/>
      <c r="G11" s="441"/>
    </row>
    <row r="12" spans="1:7" ht="127.5">
      <c r="A12" s="324" t="s">
        <v>87</v>
      </c>
      <c r="B12" s="325" t="s">
        <v>63</v>
      </c>
      <c r="C12" s="325" t="s">
        <v>53</v>
      </c>
      <c r="D12" s="449"/>
      <c r="E12" s="438"/>
      <c r="F12" s="441"/>
      <c r="G12" s="441"/>
    </row>
    <row r="13" spans="1:7" ht="63.75">
      <c r="A13" s="324" t="s">
        <v>90</v>
      </c>
      <c r="B13" s="325" t="s">
        <v>64</v>
      </c>
      <c r="C13" s="325" t="s">
        <v>53</v>
      </c>
      <c r="D13" s="449"/>
      <c r="E13" s="438"/>
      <c r="F13" s="441"/>
      <c r="G13" s="441"/>
    </row>
    <row r="14" spans="1:7" ht="51">
      <c r="A14" s="324" t="s">
        <v>93</v>
      </c>
      <c r="B14" s="325" t="s">
        <v>65</v>
      </c>
      <c r="C14" s="325" t="s">
        <v>53</v>
      </c>
      <c r="D14" s="449"/>
      <c r="E14" s="438"/>
      <c r="F14" s="441"/>
      <c r="G14" s="441"/>
    </row>
    <row r="15" spans="1:7" ht="25.5">
      <c r="A15" s="324" t="s">
        <v>96</v>
      </c>
      <c r="B15" s="325" t="s">
        <v>66</v>
      </c>
      <c r="C15" s="325" t="s">
        <v>53</v>
      </c>
      <c r="D15" s="449"/>
      <c r="E15" s="438"/>
      <c r="F15" s="441"/>
      <c r="G15" s="441"/>
    </row>
    <row r="16" spans="1:7" ht="51">
      <c r="A16" s="324" t="s">
        <v>99</v>
      </c>
      <c r="B16" s="325" t="s">
        <v>67</v>
      </c>
      <c r="C16" s="325" t="s">
        <v>53</v>
      </c>
      <c r="D16" s="450"/>
      <c r="E16" s="439"/>
      <c r="F16" s="442"/>
      <c r="G16" s="442"/>
    </row>
    <row r="17" spans="1:7" ht="39" customHeight="1">
      <c r="A17" s="451" t="s">
        <v>102</v>
      </c>
      <c r="B17" s="452"/>
      <c r="C17" s="452"/>
      <c r="D17" s="448">
        <v>4.74</v>
      </c>
      <c r="E17" s="437" t="s">
        <v>489</v>
      </c>
      <c r="F17" s="440" t="s">
        <v>374</v>
      </c>
      <c r="G17" s="440" t="s">
        <v>25</v>
      </c>
    </row>
    <row r="18" spans="1:7" ht="153">
      <c r="A18" s="324" t="s">
        <v>103</v>
      </c>
      <c r="B18" s="325" t="s">
        <v>68</v>
      </c>
      <c r="C18" s="325" t="s">
        <v>53</v>
      </c>
      <c r="D18" s="449"/>
      <c r="E18" s="438"/>
      <c r="F18" s="441"/>
      <c r="G18" s="441"/>
    </row>
    <row r="19" spans="1:7" ht="38.25">
      <c r="A19" s="443" t="s">
        <v>433</v>
      </c>
      <c r="B19" s="325" t="s">
        <v>69</v>
      </c>
      <c r="C19" s="325" t="s">
        <v>436</v>
      </c>
      <c r="D19" s="449"/>
      <c r="E19" s="438"/>
      <c r="F19" s="441"/>
      <c r="G19" s="441"/>
    </row>
    <row r="20" spans="1:7" ht="25.5">
      <c r="A20" s="443"/>
      <c r="B20" s="325" t="s">
        <v>437</v>
      </c>
      <c r="C20" s="327" t="s">
        <v>438</v>
      </c>
      <c r="D20" s="449"/>
      <c r="E20" s="438"/>
      <c r="F20" s="441"/>
      <c r="G20" s="441"/>
    </row>
    <row r="21" spans="1:7" ht="15.75">
      <c r="A21" s="443"/>
      <c r="B21" s="325" t="s">
        <v>70</v>
      </c>
      <c r="C21" s="325" t="s">
        <v>440</v>
      </c>
      <c r="D21" s="449"/>
      <c r="E21" s="438"/>
      <c r="F21" s="441"/>
      <c r="G21" s="441"/>
    </row>
    <row r="22" spans="1:7" ht="15.75">
      <c r="A22" s="443"/>
      <c r="B22" s="325" t="s">
        <v>71</v>
      </c>
      <c r="C22" s="325" t="s">
        <v>440</v>
      </c>
      <c r="D22" s="449"/>
      <c r="E22" s="438"/>
      <c r="F22" s="441"/>
      <c r="G22" s="441"/>
    </row>
    <row r="23" spans="1:7" ht="38.25">
      <c r="A23" s="443"/>
      <c r="B23" s="325" t="s">
        <v>72</v>
      </c>
      <c r="C23" s="325" t="s">
        <v>440</v>
      </c>
      <c r="D23" s="449"/>
      <c r="E23" s="438"/>
      <c r="F23" s="441"/>
      <c r="G23" s="441"/>
    </row>
    <row r="24" spans="1:7" ht="63.75">
      <c r="A24" s="443" t="s">
        <v>443</v>
      </c>
      <c r="B24" s="325" t="s">
        <v>491</v>
      </c>
      <c r="C24" s="325" t="s">
        <v>438</v>
      </c>
      <c r="D24" s="449"/>
      <c r="E24" s="438"/>
      <c r="F24" s="441"/>
      <c r="G24" s="441"/>
    </row>
    <row r="25" spans="1:7" ht="25.5">
      <c r="A25" s="443"/>
      <c r="B25" s="325" t="s">
        <v>253</v>
      </c>
      <c r="C25" s="327" t="s">
        <v>254</v>
      </c>
      <c r="D25" s="449"/>
      <c r="E25" s="438"/>
      <c r="F25" s="441"/>
      <c r="G25" s="441"/>
    </row>
    <row r="26" spans="1:7" ht="25.5">
      <c r="A26" s="443"/>
      <c r="B26" s="325" t="s">
        <v>255</v>
      </c>
      <c r="C26" s="325" t="s">
        <v>254</v>
      </c>
      <c r="D26" s="449"/>
      <c r="E26" s="438"/>
      <c r="F26" s="441"/>
      <c r="G26" s="441"/>
    </row>
    <row r="27" spans="1:7" ht="25.5">
      <c r="A27" s="443"/>
      <c r="B27" s="325" t="s">
        <v>256</v>
      </c>
      <c r="C27" s="325" t="s">
        <v>438</v>
      </c>
      <c r="D27" s="449"/>
      <c r="E27" s="438"/>
      <c r="F27" s="441"/>
      <c r="G27" s="441"/>
    </row>
    <row r="28" spans="1:7" ht="25.5">
      <c r="A28" s="443"/>
      <c r="B28" s="325" t="s">
        <v>492</v>
      </c>
      <c r="C28" s="325" t="s">
        <v>404</v>
      </c>
      <c r="D28" s="449"/>
      <c r="E28" s="438"/>
      <c r="F28" s="441"/>
      <c r="G28" s="441"/>
    </row>
    <row r="29" spans="1:7" ht="25.5">
      <c r="A29" s="443"/>
      <c r="B29" s="325" t="s">
        <v>258</v>
      </c>
      <c r="C29" s="325" t="s">
        <v>440</v>
      </c>
      <c r="D29" s="449"/>
      <c r="E29" s="438"/>
      <c r="F29" s="441"/>
      <c r="G29" s="441"/>
    </row>
    <row r="30" spans="1:7" ht="15.75">
      <c r="A30" s="443"/>
      <c r="B30" s="325" t="s">
        <v>259</v>
      </c>
      <c r="C30" s="325" t="s">
        <v>440</v>
      </c>
      <c r="D30" s="449"/>
      <c r="E30" s="438"/>
      <c r="F30" s="441"/>
      <c r="G30" s="441"/>
    </row>
    <row r="31" spans="1:7" ht="15.75">
      <c r="A31" s="443"/>
      <c r="B31" s="325" t="s">
        <v>260</v>
      </c>
      <c r="C31" s="325" t="s">
        <v>440</v>
      </c>
      <c r="D31" s="449"/>
      <c r="E31" s="438"/>
      <c r="F31" s="441"/>
      <c r="G31" s="441"/>
    </row>
    <row r="32" spans="1:7" ht="38.25">
      <c r="A32" s="443" t="s">
        <v>261</v>
      </c>
      <c r="B32" s="325" t="s">
        <v>493</v>
      </c>
      <c r="C32" s="325" t="s">
        <v>264</v>
      </c>
      <c r="D32" s="449"/>
      <c r="E32" s="438"/>
      <c r="F32" s="441"/>
      <c r="G32" s="441"/>
    </row>
    <row r="33" spans="1:7" ht="15.75">
      <c r="A33" s="443"/>
      <c r="B33" s="325" t="s">
        <v>265</v>
      </c>
      <c r="C33" s="325" t="s">
        <v>53</v>
      </c>
      <c r="D33" s="449"/>
      <c r="E33" s="438"/>
      <c r="F33" s="441"/>
      <c r="G33" s="441"/>
    </row>
    <row r="34" spans="1:7" ht="38.25">
      <c r="A34" s="443"/>
      <c r="B34" s="325" t="s">
        <v>494</v>
      </c>
      <c r="C34" s="325" t="s">
        <v>53</v>
      </c>
      <c r="D34" s="449"/>
      <c r="E34" s="438"/>
      <c r="F34" s="441"/>
      <c r="G34" s="441"/>
    </row>
    <row r="35" spans="1:7" ht="15.75">
      <c r="A35" s="443"/>
      <c r="B35" s="325" t="s">
        <v>495</v>
      </c>
      <c r="C35" s="325" t="s">
        <v>53</v>
      </c>
      <c r="D35" s="449"/>
      <c r="E35" s="438"/>
      <c r="F35" s="441"/>
      <c r="G35" s="441"/>
    </row>
    <row r="36" spans="1:7" ht="25.5">
      <c r="A36" s="443" t="s">
        <v>268</v>
      </c>
      <c r="B36" s="325" t="s">
        <v>496</v>
      </c>
      <c r="C36" s="325" t="s">
        <v>264</v>
      </c>
      <c r="D36" s="449"/>
      <c r="E36" s="438"/>
      <c r="F36" s="441"/>
      <c r="G36" s="441"/>
    </row>
    <row r="37" spans="1:7" ht="15.75">
      <c r="A37" s="443"/>
      <c r="B37" s="325" t="s">
        <v>271</v>
      </c>
      <c r="C37" s="325" t="s">
        <v>264</v>
      </c>
      <c r="D37" s="449"/>
      <c r="E37" s="438"/>
      <c r="F37" s="441"/>
      <c r="G37" s="441"/>
    </row>
    <row r="38" spans="1:7" ht="76.5">
      <c r="A38" s="324" t="s">
        <v>497</v>
      </c>
      <c r="B38" s="325" t="s">
        <v>498</v>
      </c>
      <c r="C38" s="325" t="s">
        <v>306</v>
      </c>
      <c r="D38" s="450"/>
      <c r="E38" s="439"/>
      <c r="F38" s="442"/>
      <c r="G38" s="442"/>
    </row>
    <row r="39" spans="1:7" ht="15.75">
      <c r="A39" s="447" t="s">
        <v>272</v>
      </c>
      <c r="B39" s="447"/>
      <c r="C39" s="447"/>
      <c r="D39" s="448">
        <v>8.93</v>
      </c>
      <c r="E39" s="437" t="s">
        <v>489</v>
      </c>
      <c r="F39" s="440" t="s">
        <v>374</v>
      </c>
      <c r="G39" s="440" t="s">
        <v>25</v>
      </c>
    </row>
    <row r="40" spans="1:7" ht="25.5">
      <c r="A40" s="443" t="s">
        <v>273</v>
      </c>
      <c r="B40" s="325" t="s">
        <v>499</v>
      </c>
      <c r="C40" s="325" t="s">
        <v>500</v>
      </c>
      <c r="D40" s="449"/>
      <c r="E40" s="438"/>
      <c r="F40" s="441"/>
      <c r="G40" s="441"/>
    </row>
    <row r="41" spans="1:7" ht="15.75">
      <c r="A41" s="443"/>
      <c r="B41" s="325" t="s">
        <v>276</v>
      </c>
      <c r="C41" s="325" t="s">
        <v>436</v>
      </c>
      <c r="D41" s="449"/>
      <c r="E41" s="438"/>
      <c r="F41" s="441"/>
      <c r="G41" s="441"/>
    </row>
    <row r="42" spans="1:7" ht="25.5">
      <c r="A42" s="443"/>
      <c r="B42" s="325" t="s">
        <v>501</v>
      </c>
      <c r="C42" s="325" t="s">
        <v>440</v>
      </c>
      <c r="D42" s="449"/>
      <c r="E42" s="438"/>
      <c r="F42" s="441"/>
      <c r="G42" s="441"/>
    </row>
    <row r="43" spans="1:7" ht="15.75">
      <c r="A43" s="443"/>
      <c r="B43" s="325" t="s">
        <v>278</v>
      </c>
      <c r="C43" s="325" t="s">
        <v>440</v>
      </c>
      <c r="D43" s="449"/>
      <c r="E43" s="438"/>
      <c r="F43" s="441"/>
      <c r="G43" s="441"/>
    </row>
    <row r="44" spans="1:7" ht="15.75">
      <c r="A44" s="443"/>
      <c r="B44" s="325" t="s">
        <v>279</v>
      </c>
      <c r="C44" s="325" t="s">
        <v>280</v>
      </c>
      <c r="D44" s="449"/>
      <c r="E44" s="438"/>
      <c r="F44" s="441"/>
      <c r="G44" s="441"/>
    </row>
    <row r="45" spans="1:7" ht="15.75">
      <c r="A45" s="443"/>
      <c r="B45" s="325" t="s">
        <v>281</v>
      </c>
      <c r="C45" s="325" t="s">
        <v>502</v>
      </c>
      <c r="D45" s="449"/>
      <c r="E45" s="438"/>
      <c r="F45" s="441"/>
      <c r="G45" s="441"/>
    </row>
    <row r="46" spans="1:7" ht="38.25">
      <c r="A46" s="443" t="s">
        <v>283</v>
      </c>
      <c r="B46" s="325" t="s">
        <v>503</v>
      </c>
      <c r="C46" s="326" t="s">
        <v>404</v>
      </c>
      <c r="D46" s="449"/>
      <c r="E46" s="438"/>
      <c r="F46" s="441"/>
      <c r="G46" s="441"/>
    </row>
    <row r="47" spans="1:7" ht="25.5">
      <c r="A47" s="443"/>
      <c r="B47" s="325" t="s">
        <v>286</v>
      </c>
      <c r="C47" s="325" t="s">
        <v>404</v>
      </c>
      <c r="D47" s="449"/>
      <c r="E47" s="438"/>
      <c r="F47" s="441"/>
      <c r="G47" s="441"/>
    </row>
    <row r="48" spans="1:7" ht="15.75">
      <c r="A48" s="443"/>
      <c r="B48" s="325" t="s">
        <v>287</v>
      </c>
      <c r="C48" s="325" t="s">
        <v>288</v>
      </c>
      <c r="D48" s="449"/>
      <c r="E48" s="438"/>
      <c r="F48" s="441"/>
      <c r="G48" s="441"/>
    </row>
    <row r="49" spans="1:7" ht="15.75">
      <c r="A49" s="443"/>
      <c r="B49" s="325" t="s">
        <v>289</v>
      </c>
      <c r="C49" s="325" t="s">
        <v>288</v>
      </c>
      <c r="D49" s="449"/>
      <c r="E49" s="438"/>
      <c r="F49" s="441"/>
      <c r="G49" s="441"/>
    </row>
    <row r="50" spans="1:7" ht="25.5">
      <c r="A50" s="446" t="s">
        <v>290</v>
      </c>
      <c r="B50" s="325" t="s">
        <v>504</v>
      </c>
      <c r="C50" s="325" t="s">
        <v>292</v>
      </c>
      <c r="D50" s="449"/>
      <c r="E50" s="438"/>
      <c r="F50" s="441"/>
      <c r="G50" s="441"/>
    </row>
    <row r="51" spans="1:7" ht="15.75">
      <c r="A51" s="446"/>
      <c r="B51" s="325" t="s">
        <v>293</v>
      </c>
      <c r="C51" s="325" t="s">
        <v>288</v>
      </c>
      <c r="D51" s="449"/>
      <c r="E51" s="438"/>
      <c r="F51" s="441"/>
      <c r="G51" s="441"/>
    </row>
    <row r="52" spans="1:7" ht="15.75">
      <c r="A52" s="446"/>
      <c r="B52" s="325" t="s">
        <v>294</v>
      </c>
      <c r="C52" s="325" t="s">
        <v>295</v>
      </c>
      <c r="D52" s="449"/>
      <c r="E52" s="438"/>
      <c r="F52" s="441"/>
      <c r="G52" s="441"/>
    </row>
    <row r="53" spans="1:7" ht="15.75">
      <c r="A53" s="446"/>
      <c r="B53" s="325" t="s">
        <v>289</v>
      </c>
      <c r="C53" s="325" t="s">
        <v>296</v>
      </c>
      <c r="D53" s="449"/>
      <c r="E53" s="438"/>
      <c r="F53" s="441"/>
      <c r="G53" s="441"/>
    </row>
    <row r="54" spans="1:7" ht="25.5">
      <c r="A54" s="446" t="s">
        <v>297</v>
      </c>
      <c r="B54" s="325" t="s">
        <v>505</v>
      </c>
      <c r="C54" s="325" t="s">
        <v>300</v>
      </c>
      <c r="D54" s="449"/>
      <c r="E54" s="438"/>
      <c r="F54" s="441"/>
      <c r="G54" s="441"/>
    </row>
    <row r="55" spans="1:7" ht="15.75">
      <c r="A55" s="446"/>
      <c r="B55" s="325" t="s">
        <v>301</v>
      </c>
      <c r="C55" s="325" t="s">
        <v>438</v>
      </c>
      <c r="D55" s="449"/>
      <c r="E55" s="438"/>
      <c r="F55" s="441"/>
      <c r="G55" s="441"/>
    </row>
    <row r="56" spans="1:7" ht="15.75">
      <c r="A56" s="446"/>
      <c r="B56" s="325" t="s">
        <v>302</v>
      </c>
      <c r="C56" s="325" t="s">
        <v>300</v>
      </c>
      <c r="D56" s="449"/>
      <c r="E56" s="438"/>
      <c r="F56" s="441"/>
      <c r="G56" s="441"/>
    </row>
    <row r="57" spans="1:7" ht="38.25">
      <c r="A57" s="324" t="s">
        <v>303</v>
      </c>
      <c r="B57" s="325" t="s">
        <v>506</v>
      </c>
      <c r="C57" s="325" t="s">
        <v>306</v>
      </c>
      <c r="D57" s="449"/>
      <c r="E57" s="438"/>
      <c r="F57" s="441"/>
      <c r="G57" s="441"/>
    </row>
    <row r="58" spans="1:7" ht="51">
      <c r="A58" s="324" t="s">
        <v>307</v>
      </c>
      <c r="B58" s="325" t="s">
        <v>507</v>
      </c>
      <c r="C58" s="325" t="s">
        <v>306</v>
      </c>
      <c r="D58" s="450"/>
      <c r="E58" s="439"/>
      <c r="F58" s="442"/>
      <c r="G58" s="442"/>
    </row>
    <row r="59" spans="1:7" ht="15.75">
      <c r="A59" s="447" t="s">
        <v>310</v>
      </c>
      <c r="B59" s="447"/>
      <c r="C59" s="447"/>
      <c r="D59" s="448">
        <v>2.44</v>
      </c>
      <c r="E59" s="437" t="s">
        <v>489</v>
      </c>
      <c r="F59" s="440" t="s">
        <v>374</v>
      </c>
      <c r="G59" s="440" t="s">
        <v>25</v>
      </c>
    </row>
    <row r="60" spans="1:7" ht="25.5" customHeight="1">
      <c r="A60" s="443" t="s">
        <v>311</v>
      </c>
      <c r="B60" s="325" t="s">
        <v>508</v>
      </c>
      <c r="C60" s="444" t="s">
        <v>314</v>
      </c>
      <c r="D60" s="449"/>
      <c r="E60" s="438"/>
      <c r="F60" s="441"/>
      <c r="G60" s="441"/>
    </row>
    <row r="61" spans="1:7" ht="38.25">
      <c r="A61" s="443"/>
      <c r="B61" s="325" t="s">
        <v>509</v>
      </c>
      <c r="C61" s="445"/>
      <c r="D61" s="449"/>
      <c r="E61" s="438"/>
      <c r="F61" s="441"/>
      <c r="G61" s="441"/>
    </row>
    <row r="62" spans="1:7" ht="63.75">
      <c r="A62" s="443" t="s">
        <v>316</v>
      </c>
      <c r="B62" s="325" t="s">
        <v>510</v>
      </c>
      <c r="C62" s="445"/>
      <c r="D62" s="449"/>
      <c r="E62" s="438"/>
      <c r="F62" s="441"/>
      <c r="G62" s="441"/>
    </row>
    <row r="63" spans="1:7" ht="15.75">
      <c r="A63" s="443"/>
      <c r="B63" s="325" t="s">
        <v>319</v>
      </c>
      <c r="C63" s="445"/>
      <c r="D63" s="449"/>
      <c r="E63" s="438"/>
      <c r="F63" s="441"/>
      <c r="G63" s="441"/>
    </row>
    <row r="64" spans="1:7" ht="25.5">
      <c r="A64" s="443" t="s">
        <v>320</v>
      </c>
      <c r="B64" s="325" t="s">
        <v>511</v>
      </c>
      <c r="C64" s="445"/>
      <c r="D64" s="449"/>
      <c r="E64" s="438"/>
      <c r="F64" s="441"/>
      <c r="G64" s="441"/>
    </row>
    <row r="65" spans="1:7" ht="15.75">
      <c r="A65" s="443"/>
      <c r="B65" s="325" t="s">
        <v>323</v>
      </c>
      <c r="C65" s="445"/>
      <c r="D65" s="449"/>
      <c r="E65" s="438"/>
      <c r="F65" s="441"/>
      <c r="G65" s="441"/>
    </row>
    <row r="66" spans="1:7" ht="51">
      <c r="A66" s="324" t="s">
        <v>324</v>
      </c>
      <c r="B66" s="325" t="s">
        <v>105</v>
      </c>
      <c r="C66" s="445"/>
      <c r="D66" s="450"/>
      <c r="E66" s="439"/>
      <c r="F66" s="442"/>
      <c r="G66" s="442"/>
    </row>
    <row r="67" spans="1:7" ht="15.75">
      <c r="A67" s="447" t="s">
        <v>372</v>
      </c>
      <c r="B67" s="447"/>
      <c r="C67" s="447"/>
      <c r="D67" s="448">
        <v>4.5</v>
      </c>
      <c r="E67" s="437" t="s">
        <v>489</v>
      </c>
      <c r="F67" s="440" t="s">
        <v>374</v>
      </c>
      <c r="G67" s="440" t="s">
        <v>25</v>
      </c>
    </row>
    <row r="68" spans="1:7" ht="38.25">
      <c r="A68" s="324" t="s">
        <v>327</v>
      </c>
      <c r="B68" s="325" t="s">
        <v>106</v>
      </c>
      <c r="C68" s="325" t="s">
        <v>404</v>
      </c>
      <c r="D68" s="449"/>
      <c r="E68" s="438"/>
      <c r="F68" s="441"/>
      <c r="G68" s="441"/>
    </row>
    <row r="69" spans="1:7" ht="25.5">
      <c r="A69" s="324" t="s">
        <v>329</v>
      </c>
      <c r="B69" s="325" t="s">
        <v>107</v>
      </c>
      <c r="C69" s="325" t="s">
        <v>404</v>
      </c>
      <c r="D69" s="449"/>
      <c r="E69" s="438"/>
      <c r="F69" s="441"/>
      <c r="G69" s="441"/>
    </row>
    <row r="70" spans="1:7" ht="38.25">
      <c r="A70" s="324" t="s">
        <v>331</v>
      </c>
      <c r="B70" s="325" t="s">
        <v>108</v>
      </c>
      <c r="C70" s="325" t="s">
        <v>404</v>
      </c>
      <c r="D70" s="449"/>
      <c r="E70" s="438"/>
      <c r="F70" s="441"/>
      <c r="G70" s="441"/>
    </row>
    <row r="71" spans="1:7" ht="38.25">
      <c r="A71" s="324" t="s">
        <v>333</v>
      </c>
      <c r="B71" s="325" t="s">
        <v>109</v>
      </c>
      <c r="C71" s="325" t="s">
        <v>404</v>
      </c>
      <c r="D71" s="449"/>
      <c r="E71" s="438"/>
      <c r="F71" s="441"/>
      <c r="G71" s="441"/>
    </row>
    <row r="72" spans="1:7" ht="38.25">
      <c r="A72" s="324" t="s">
        <v>335</v>
      </c>
      <c r="B72" s="325" t="s">
        <v>110</v>
      </c>
      <c r="C72" s="325" t="s">
        <v>404</v>
      </c>
      <c r="D72" s="449"/>
      <c r="E72" s="438"/>
      <c r="F72" s="441"/>
      <c r="G72" s="441"/>
    </row>
    <row r="73" spans="1:7" ht="38.25">
      <c r="A73" s="324" t="s">
        <v>337</v>
      </c>
      <c r="B73" s="325" t="s">
        <v>111</v>
      </c>
      <c r="C73" s="325" t="s">
        <v>404</v>
      </c>
      <c r="D73" s="449"/>
      <c r="E73" s="438"/>
      <c r="F73" s="441"/>
      <c r="G73" s="441"/>
    </row>
    <row r="74" spans="1:7" ht="38.25">
      <c r="A74" s="324" t="s">
        <v>340</v>
      </c>
      <c r="B74" s="325" t="s">
        <v>112</v>
      </c>
      <c r="C74" s="325" t="s">
        <v>404</v>
      </c>
      <c r="D74" s="449"/>
      <c r="E74" s="438"/>
      <c r="F74" s="441"/>
      <c r="G74" s="441"/>
    </row>
    <row r="75" spans="1:7" ht="38.25">
      <c r="A75" s="324" t="s">
        <v>342</v>
      </c>
      <c r="B75" s="325" t="s">
        <v>113</v>
      </c>
      <c r="C75" s="325" t="s">
        <v>404</v>
      </c>
      <c r="D75" s="449"/>
      <c r="E75" s="438"/>
      <c r="F75" s="441"/>
      <c r="G75" s="441"/>
    </row>
    <row r="76" spans="1:7" ht="38.25">
      <c r="A76" s="328" t="s">
        <v>344</v>
      </c>
      <c r="B76" s="325" t="s">
        <v>114</v>
      </c>
      <c r="C76" s="325" t="s">
        <v>404</v>
      </c>
      <c r="D76" s="449"/>
      <c r="E76" s="438"/>
      <c r="F76" s="441"/>
      <c r="G76" s="441"/>
    </row>
    <row r="77" spans="1:7" ht="38.25">
      <c r="A77" s="324" t="s">
        <v>346</v>
      </c>
      <c r="B77" s="325" t="s">
        <v>115</v>
      </c>
      <c r="C77" s="325" t="s">
        <v>404</v>
      </c>
      <c r="D77" s="449"/>
      <c r="E77" s="438"/>
      <c r="F77" s="441"/>
      <c r="G77" s="441"/>
    </row>
    <row r="78" spans="1:7" ht="51">
      <c r="A78" s="324" t="s">
        <v>347</v>
      </c>
      <c r="B78" s="325" t="s">
        <v>116</v>
      </c>
      <c r="C78" s="325" t="s">
        <v>404</v>
      </c>
      <c r="D78" s="449"/>
      <c r="E78" s="438"/>
      <c r="F78" s="441"/>
      <c r="G78" s="441"/>
    </row>
    <row r="79" spans="1:7" ht="25.5">
      <c r="A79" s="443" t="s">
        <v>350</v>
      </c>
      <c r="B79" s="325" t="s">
        <v>117</v>
      </c>
      <c r="C79" s="325" t="s">
        <v>404</v>
      </c>
      <c r="D79" s="449"/>
      <c r="E79" s="438"/>
      <c r="F79" s="441"/>
      <c r="G79" s="441"/>
    </row>
    <row r="80" spans="1:7" ht="25.5">
      <c r="A80" s="443"/>
      <c r="B80" s="325" t="s">
        <v>353</v>
      </c>
      <c r="C80" s="325" t="s">
        <v>404</v>
      </c>
      <c r="D80" s="449"/>
      <c r="E80" s="438"/>
      <c r="F80" s="441"/>
      <c r="G80" s="441"/>
    </row>
    <row r="81" spans="1:7" ht="38.25">
      <c r="A81" s="329" t="s">
        <v>354</v>
      </c>
      <c r="B81" s="325" t="s">
        <v>118</v>
      </c>
      <c r="C81" s="325" t="s">
        <v>404</v>
      </c>
      <c r="D81" s="449"/>
      <c r="E81" s="438"/>
      <c r="F81" s="441"/>
      <c r="G81" s="441"/>
    </row>
    <row r="82" spans="1:7" ht="25.5">
      <c r="A82" s="454" t="s">
        <v>357</v>
      </c>
      <c r="B82" s="325" t="s">
        <v>119</v>
      </c>
      <c r="C82" s="325" t="s">
        <v>404</v>
      </c>
      <c r="D82" s="449"/>
      <c r="E82" s="438"/>
      <c r="F82" s="441"/>
      <c r="G82" s="441"/>
    </row>
    <row r="83" spans="1:7" ht="63.75">
      <c r="A83" s="454"/>
      <c r="B83" s="325" t="s">
        <v>120</v>
      </c>
      <c r="C83" s="325" t="s">
        <v>404</v>
      </c>
      <c r="D83" s="449"/>
      <c r="E83" s="438"/>
      <c r="F83" s="441"/>
      <c r="G83" s="441"/>
    </row>
    <row r="84" spans="1:7" ht="25.5">
      <c r="A84" s="454"/>
      <c r="B84" s="325" t="s">
        <v>361</v>
      </c>
      <c r="C84" s="325" t="s">
        <v>404</v>
      </c>
      <c r="D84" s="449"/>
      <c r="E84" s="438"/>
      <c r="F84" s="441"/>
      <c r="G84" s="441"/>
    </row>
    <row r="85" spans="1:7" ht="25.5">
      <c r="A85" s="454"/>
      <c r="B85" s="325" t="s">
        <v>362</v>
      </c>
      <c r="C85" s="325" t="s">
        <v>404</v>
      </c>
      <c r="D85" s="450"/>
      <c r="E85" s="439"/>
      <c r="F85" s="442"/>
      <c r="G85" s="442"/>
    </row>
    <row r="86" spans="1:7" ht="25.5" customHeight="1" hidden="1">
      <c r="A86" s="433" t="s">
        <v>363</v>
      </c>
      <c r="B86" s="325" t="s">
        <v>121</v>
      </c>
      <c r="C86" s="325" t="s">
        <v>404</v>
      </c>
      <c r="D86" s="434"/>
      <c r="E86" s="330"/>
      <c r="F86" s="320" t="s">
        <v>374</v>
      </c>
      <c r="G86" s="320" t="s">
        <v>25</v>
      </c>
    </row>
    <row r="87" spans="1:7" ht="25.5" customHeight="1" hidden="1">
      <c r="A87" s="433"/>
      <c r="B87" s="325" t="s">
        <v>365</v>
      </c>
      <c r="C87" s="325" t="s">
        <v>404</v>
      </c>
      <c r="D87" s="435"/>
      <c r="E87" s="330"/>
      <c r="F87" s="320" t="s">
        <v>374</v>
      </c>
      <c r="G87" s="320" t="s">
        <v>25</v>
      </c>
    </row>
    <row r="88" spans="1:7" ht="38.25" customHeight="1" hidden="1">
      <c r="A88" s="433"/>
      <c r="B88" s="325" t="s">
        <v>366</v>
      </c>
      <c r="C88" s="325" t="s">
        <v>53</v>
      </c>
      <c r="D88" s="435"/>
      <c r="E88" s="330"/>
      <c r="F88" s="320" t="s">
        <v>374</v>
      </c>
      <c r="G88" s="320" t="s">
        <v>25</v>
      </c>
    </row>
    <row r="89" spans="1:7" ht="15.75" customHeight="1" hidden="1">
      <c r="A89" s="433"/>
      <c r="B89" s="325" t="s">
        <v>367</v>
      </c>
      <c r="C89" s="325" t="s">
        <v>53</v>
      </c>
      <c r="D89" s="436"/>
      <c r="E89" s="330"/>
      <c r="F89" s="320" t="s">
        <v>374</v>
      </c>
      <c r="G89" s="320" t="s">
        <v>25</v>
      </c>
    </row>
    <row r="90" spans="1:7" ht="25.5" customHeight="1" hidden="1">
      <c r="A90" s="433" t="s">
        <v>368</v>
      </c>
      <c r="B90" s="325" t="s">
        <v>122</v>
      </c>
      <c r="C90" s="325" t="s">
        <v>264</v>
      </c>
      <c r="D90" s="434"/>
      <c r="E90" s="330"/>
      <c r="F90" s="320" t="s">
        <v>374</v>
      </c>
      <c r="G90" s="320" t="s">
        <v>25</v>
      </c>
    </row>
    <row r="91" spans="1:7" ht="25.5" customHeight="1" hidden="1">
      <c r="A91" s="433"/>
      <c r="B91" s="325" t="s">
        <v>370</v>
      </c>
      <c r="C91" s="325" t="s">
        <v>404</v>
      </c>
      <c r="D91" s="436"/>
      <c r="E91" s="330"/>
      <c r="F91" s="320" t="s">
        <v>374</v>
      </c>
      <c r="G91" s="320" t="s">
        <v>25</v>
      </c>
    </row>
    <row r="92" spans="1:7" s="332" customFormat="1" ht="38.25">
      <c r="A92" s="432" t="s">
        <v>371</v>
      </c>
      <c r="B92" s="432"/>
      <c r="C92" s="432"/>
      <c r="D92" s="331">
        <v>21.35</v>
      </c>
      <c r="E92" s="330" t="s">
        <v>489</v>
      </c>
      <c r="F92" s="320" t="s">
        <v>374</v>
      </c>
      <c r="G92" s="320" t="s">
        <v>25</v>
      </c>
    </row>
    <row r="93" spans="6:7" ht="15.75" hidden="1">
      <c r="F93" s="335"/>
      <c r="G93" s="335"/>
    </row>
    <row r="94" spans="2:7" ht="15.75" hidden="1">
      <c r="B94" s="333" t="s">
        <v>123</v>
      </c>
      <c r="F94" s="335"/>
      <c r="G94" s="335"/>
    </row>
    <row r="95" spans="6:7" ht="15.75" hidden="1">
      <c r="F95" s="335"/>
      <c r="G95" s="335"/>
    </row>
    <row r="96" spans="2:7" ht="15.75" hidden="1">
      <c r="B96" s="333" t="s">
        <v>124</v>
      </c>
      <c r="F96" s="335"/>
      <c r="G96" s="335"/>
    </row>
    <row r="97" spans="6:7" ht="15.75">
      <c r="F97" s="335"/>
      <c r="G97" s="335"/>
    </row>
    <row r="98" spans="6:7" ht="15.75">
      <c r="F98" s="335"/>
      <c r="G98" s="335"/>
    </row>
    <row r="99" spans="6:7" ht="15.75">
      <c r="F99" s="335"/>
      <c r="G99" s="335"/>
    </row>
    <row r="100" spans="6:7" ht="15.75">
      <c r="F100" s="335"/>
      <c r="G100" s="335"/>
    </row>
    <row r="101" spans="6:7" ht="15.75">
      <c r="F101" s="335"/>
      <c r="G101" s="335"/>
    </row>
    <row r="102" spans="6:7" ht="15.75">
      <c r="F102" s="335"/>
      <c r="G102" s="335"/>
    </row>
    <row r="103" spans="6:7" ht="15.75">
      <c r="F103" s="335"/>
      <c r="G103" s="335"/>
    </row>
    <row r="104" spans="6:7" ht="15.75">
      <c r="F104" s="335"/>
      <c r="G104" s="335"/>
    </row>
    <row r="105" spans="6:7" ht="15.75">
      <c r="F105" s="335"/>
      <c r="G105" s="335"/>
    </row>
    <row r="106" spans="6:7" ht="15.75">
      <c r="F106" s="335"/>
      <c r="G106" s="335"/>
    </row>
    <row r="107" spans="6:7" ht="15.75">
      <c r="F107" s="335"/>
      <c r="G107" s="335"/>
    </row>
    <row r="108" spans="6:7" ht="15.75">
      <c r="F108" s="335"/>
      <c r="G108" s="335"/>
    </row>
    <row r="109" spans="6:7" ht="15.75">
      <c r="F109" s="335"/>
      <c r="G109" s="335"/>
    </row>
    <row r="110" spans="6:7" ht="15.75">
      <c r="F110" s="335"/>
      <c r="G110" s="335"/>
    </row>
    <row r="111" spans="6:7" ht="15.75">
      <c r="F111" s="335"/>
      <c r="G111" s="335"/>
    </row>
    <row r="112" spans="6:7" ht="15.75">
      <c r="F112" s="335"/>
      <c r="G112" s="335"/>
    </row>
    <row r="113" spans="6:7" ht="15.75">
      <c r="F113" s="335"/>
      <c r="G113" s="335"/>
    </row>
    <row r="114" spans="6:7" ht="15.75">
      <c r="F114" s="335"/>
      <c r="G114" s="335"/>
    </row>
    <row r="115" spans="6:7" ht="15.75">
      <c r="F115" s="335"/>
      <c r="G115" s="335"/>
    </row>
    <row r="116" spans="6:7" ht="15.75">
      <c r="F116" s="335"/>
      <c r="G116" s="335"/>
    </row>
    <row r="117" spans="6:7" ht="15.75">
      <c r="F117" s="335"/>
      <c r="G117" s="335"/>
    </row>
    <row r="118" spans="6:7" ht="15.75">
      <c r="F118" s="335"/>
      <c r="G118" s="335"/>
    </row>
    <row r="119" spans="6:7" ht="15.75">
      <c r="F119" s="335"/>
      <c r="G119" s="335"/>
    </row>
    <row r="120" spans="6:7" ht="15.75">
      <c r="F120" s="335"/>
      <c r="G120" s="335"/>
    </row>
    <row r="121" spans="6:7" ht="15.75">
      <c r="F121" s="335"/>
      <c r="G121" s="335"/>
    </row>
    <row r="122" spans="6:7" ht="15.75">
      <c r="F122" s="335"/>
      <c r="G122" s="335"/>
    </row>
    <row r="123" spans="6:7" ht="15.75">
      <c r="F123" s="335"/>
      <c r="G123" s="335"/>
    </row>
    <row r="124" spans="6:7" ht="15.75">
      <c r="F124" s="335"/>
      <c r="G124" s="335"/>
    </row>
    <row r="125" spans="6:7" ht="15.75">
      <c r="F125" s="335"/>
      <c r="G125" s="335"/>
    </row>
    <row r="126" spans="6:7" ht="15.75">
      <c r="F126" s="335"/>
      <c r="G126" s="335"/>
    </row>
    <row r="127" spans="6:7" ht="15.75">
      <c r="F127" s="335"/>
      <c r="G127" s="335"/>
    </row>
    <row r="128" spans="6:7" ht="15.75">
      <c r="F128" s="335"/>
      <c r="G128" s="335"/>
    </row>
    <row r="129" spans="6:7" ht="15.75">
      <c r="F129" s="335"/>
      <c r="G129" s="335"/>
    </row>
    <row r="130" spans="6:7" ht="15.75">
      <c r="F130" s="335"/>
      <c r="G130" s="335"/>
    </row>
    <row r="131" spans="6:7" ht="15.75">
      <c r="F131" s="335"/>
      <c r="G131" s="335"/>
    </row>
    <row r="132" spans="6:7" ht="15.75">
      <c r="F132" s="335"/>
      <c r="G132" s="335"/>
    </row>
    <row r="133" spans="6:7" ht="15.75">
      <c r="F133" s="335"/>
      <c r="G133" s="335"/>
    </row>
    <row r="134" spans="6:7" ht="15.75">
      <c r="F134" s="335"/>
      <c r="G134" s="335"/>
    </row>
    <row r="135" spans="6:7" ht="15.75">
      <c r="F135" s="335"/>
      <c r="G135" s="335"/>
    </row>
    <row r="136" spans="6:7" ht="15.75">
      <c r="F136" s="335"/>
      <c r="G136" s="335"/>
    </row>
    <row r="137" spans="6:7" ht="15.75">
      <c r="F137" s="335"/>
      <c r="G137" s="335"/>
    </row>
    <row r="138" spans="6:7" ht="15.75">
      <c r="F138" s="335"/>
      <c r="G138" s="335"/>
    </row>
    <row r="139" spans="6:7" ht="15.75">
      <c r="F139" s="335"/>
      <c r="G139" s="335"/>
    </row>
    <row r="140" spans="6:7" ht="15.75">
      <c r="F140" s="335"/>
      <c r="G140" s="335"/>
    </row>
    <row r="141" spans="6:7" ht="15.75">
      <c r="F141" s="335"/>
      <c r="G141" s="335"/>
    </row>
    <row r="142" spans="6:7" ht="15.75">
      <c r="F142" s="335"/>
      <c r="G142" s="335"/>
    </row>
    <row r="143" spans="6:7" ht="15.75">
      <c r="F143" s="335"/>
      <c r="G143" s="335"/>
    </row>
    <row r="144" spans="6:7" ht="15.75">
      <c r="F144" s="335"/>
      <c r="G144" s="335"/>
    </row>
    <row r="145" spans="6:7" ht="15.75">
      <c r="F145" s="335"/>
      <c r="G145" s="335"/>
    </row>
    <row r="146" spans="6:7" ht="15.75">
      <c r="F146" s="335"/>
      <c r="G146" s="335"/>
    </row>
    <row r="147" spans="6:7" ht="15.75">
      <c r="F147" s="335"/>
      <c r="G147" s="335"/>
    </row>
    <row r="148" spans="6:7" ht="15.75">
      <c r="F148" s="335"/>
      <c r="G148" s="335"/>
    </row>
    <row r="149" spans="6:7" ht="15.75">
      <c r="F149" s="335"/>
      <c r="G149" s="335"/>
    </row>
    <row r="150" spans="6:7" ht="15.75">
      <c r="F150" s="335"/>
      <c r="G150" s="335"/>
    </row>
    <row r="151" spans="6:7" ht="15.75">
      <c r="F151" s="335"/>
      <c r="G151" s="335"/>
    </row>
    <row r="152" spans="6:7" ht="15.75">
      <c r="F152" s="335"/>
      <c r="G152" s="335"/>
    </row>
    <row r="153" spans="6:7" ht="15.75">
      <c r="F153" s="335"/>
      <c r="G153" s="335"/>
    </row>
    <row r="154" spans="6:7" ht="15.75">
      <c r="F154" s="335"/>
      <c r="G154" s="335"/>
    </row>
    <row r="155" spans="6:7" ht="15.75">
      <c r="F155" s="335"/>
      <c r="G155" s="335"/>
    </row>
    <row r="156" spans="6:7" ht="15.75">
      <c r="F156" s="335"/>
      <c r="G156" s="335"/>
    </row>
    <row r="157" spans="6:7" ht="15.75">
      <c r="F157" s="335"/>
      <c r="G157" s="335"/>
    </row>
    <row r="158" spans="6:7" ht="15.75">
      <c r="F158" s="335"/>
      <c r="G158" s="335"/>
    </row>
    <row r="159" spans="6:7" ht="15.75">
      <c r="F159" s="335"/>
      <c r="G159" s="335"/>
    </row>
    <row r="160" spans="6:7" ht="15.75">
      <c r="F160" s="335"/>
      <c r="G160" s="335"/>
    </row>
    <row r="161" spans="6:7" ht="15.75">
      <c r="F161" s="335"/>
      <c r="G161" s="335"/>
    </row>
    <row r="162" spans="6:7" ht="15.75">
      <c r="F162" s="335"/>
      <c r="G162" s="335"/>
    </row>
    <row r="163" spans="6:7" ht="15.75">
      <c r="F163" s="335"/>
      <c r="G163" s="335"/>
    </row>
    <row r="164" spans="6:7" ht="15.75">
      <c r="F164" s="335"/>
      <c r="G164" s="335"/>
    </row>
    <row r="165" spans="6:7" ht="15.75">
      <c r="F165" s="335"/>
      <c r="G165" s="335"/>
    </row>
    <row r="166" spans="6:7" ht="15.75">
      <c r="F166" s="335"/>
      <c r="G166" s="335"/>
    </row>
    <row r="167" spans="6:7" ht="15.75">
      <c r="F167" s="335"/>
      <c r="G167" s="335"/>
    </row>
    <row r="168" spans="6:7" ht="15.75">
      <c r="F168" s="335"/>
      <c r="G168" s="335"/>
    </row>
    <row r="169" spans="6:7" ht="15.75">
      <c r="F169" s="335"/>
      <c r="G169" s="335"/>
    </row>
    <row r="170" spans="6:7" ht="15.75">
      <c r="F170" s="335"/>
      <c r="G170" s="335"/>
    </row>
    <row r="171" spans="6:7" ht="15.75">
      <c r="F171" s="335"/>
      <c r="G171" s="335"/>
    </row>
    <row r="172" spans="6:7" ht="15.75">
      <c r="F172" s="335"/>
      <c r="G172" s="335"/>
    </row>
    <row r="173" spans="6:7" ht="15.75">
      <c r="F173" s="335"/>
      <c r="G173" s="335"/>
    </row>
    <row r="174" spans="6:7" ht="15.75">
      <c r="F174" s="335"/>
      <c r="G174" s="335"/>
    </row>
    <row r="175" spans="6:7" ht="15.75">
      <c r="F175" s="335"/>
      <c r="G175" s="335"/>
    </row>
    <row r="176" spans="6:7" ht="15.75">
      <c r="F176" s="335"/>
      <c r="G176" s="335"/>
    </row>
    <row r="177" spans="6:7" ht="15.75">
      <c r="F177" s="335"/>
      <c r="G177" s="335"/>
    </row>
    <row r="178" spans="6:7" ht="15.75">
      <c r="F178" s="335"/>
      <c r="G178" s="335"/>
    </row>
    <row r="179" spans="6:7" ht="15.75">
      <c r="F179" s="335"/>
      <c r="G179" s="335"/>
    </row>
    <row r="180" spans="6:7" ht="15.75">
      <c r="F180" s="335"/>
      <c r="G180" s="335"/>
    </row>
    <row r="181" spans="6:7" ht="15.75">
      <c r="F181" s="335"/>
      <c r="G181" s="335"/>
    </row>
    <row r="182" spans="6:7" ht="15.75">
      <c r="F182" s="335"/>
      <c r="G182" s="335"/>
    </row>
    <row r="183" spans="6:7" ht="15.75">
      <c r="F183" s="335"/>
      <c r="G183" s="335"/>
    </row>
    <row r="184" spans="6:7" ht="15.75">
      <c r="F184" s="335"/>
      <c r="G184" s="335"/>
    </row>
    <row r="185" spans="6:7" ht="15.75">
      <c r="F185" s="335"/>
      <c r="G185" s="335"/>
    </row>
    <row r="186" spans="6:7" ht="15.75">
      <c r="F186" s="335"/>
      <c r="G186" s="335"/>
    </row>
    <row r="187" spans="6:7" ht="15.75">
      <c r="F187" s="335"/>
      <c r="G187" s="335"/>
    </row>
    <row r="188" spans="6:7" ht="15.75">
      <c r="F188" s="335"/>
      <c r="G188" s="335"/>
    </row>
    <row r="189" spans="6:7" ht="15.75">
      <c r="F189" s="335"/>
      <c r="G189" s="335"/>
    </row>
    <row r="190" spans="6:7" ht="15.75">
      <c r="F190" s="335"/>
      <c r="G190" s="335"/>
    </row>
    <row r="191" spans="6:7" ht="15.75">
      <c r="F191" s="335"/>
      <c r="G191" s="335"/>
    </row>
    <row r="192" spans="6:7" ht="15.75">
      <c r="F192" s="335"/>
      <c r="G192" s="335"/>
    </row>
    <row r="193" spans="6:7" ht="15.75">
      <c r="F193" s="335"/>
      <c r="G193" s="335"/>
    </row>
    <row r="194" spans="6:7" ht="15.75">
      <c r="F194" s="335"/>
      <c r="G194" s="335"/>
    </row>
    <row r="195" spans="6:7" ht="15.75">
      <c r="F195" s="335"/>
      <c r="G195" s="335"/>
    </row>
    <row r="196" spans="6:7" ht="15.75">
      <c r="F196" s="335"/>
      <c r="G196" s="335"/>
    </row>
    <row r="197" spans="6:7" ht="15.75">
      <c r="F197" s="335"/>
      <c r="G197" s="335"/>
    </row>
    <row r="198" spans="6:7" ht="15.75">
      <c r="F198" s="335"/>
      <c r="G198" s="335"/>
    </row>
    <row r="199" spans="6:7" ht="15.75">
      <c r="F199" s="335"/>
      <c r="G199" s="335"/>
    </row>
    <row r="200" spans="6:7" ht="15.75">
      <c r="F200" s="335"/>
      <c r="G200" s="335"/>
    </row>
    <row r="201" spans="6:7" ht="15.75">
      <c r="F201" s="335"/>
      <c r="G201" s="335"/>
    </row>
    <row r="202" spans="6:7" ht="15.75">
      <c r="F202" s="335"/>
      <c r="G202" s="335"/>
    </row>
    <row r="203" spans="6:7" ht="15.75">
      <c r="F203" s="335"/>
      <c r="G203" s="335"/>
    </row>
    <row r="204" spans="6:7" ht="15.75">
      <c r="F204" s="335"/>
      <c r="G204" s="335"/>
    </row>
    <row r="205" spans="6:7" ht="15.75">
      <c r="F205" s="335"/>
      <c r="G205" s="335"/>
    </row>
    <row r="206" spans="6:7" ht="15.75">
      <c r="F206" s="335"/>
      <c r="G206" s="335"/>
    </row>
    <row r="207" spans="6:7" ht="15.75">
      <c r="F207" s="335"/>
      <c r="G207" s="335"/>
    </row>
    <row r="208" spans="6:7" ht="15.75">
      <c r="F208" s="335"/>
      <c r="G208" s="335"/>
    </row>
    <row r="209" spans="6:7" ht="15.75">
      <c r="F209" s="335"/>
      <c r="G209" s="335"/>
    </row>
    <row r="210" spans="6:7" ht="15.75">
      <c r="F210" s="335"/>
      <c r="G210" s="335"/>
    </row>
    <row r="211" spans="6:7" ht="15.75">
      <c r="F211" s="335"/>
      <c r="G211" s="335"/>
    </row>
    <row r="212" spans="6:7" ht="15.75">
      <c r="F212" s="335"/>
      <c r="G212" s="335"/>
    </row>
    <row r="213" spans="6:7" ht="15.75">
      <c r="F213" s="335"/>
      <c r="G213" s="335"/>
    </row>
    <row r="214" spans="6:7" ht="15.75">
      <c r="F214" s="335"/>
      <c r="G214" s="335"/>
    </row>
    <row r="215" spans="6:7" ht="15.75">
      <c r="F215" s="335"/>
      <c r="G215" s="335"/>
    </row>
    <row r="216" spans="6:7" ht="15.75">
      <c r="F216" s="335"/>
      <c r="G216" s="335"/>
    </row>
    <row r="217" spans="6:7" ht="15.75">
      <c r="F217" s="335"/>
      <c r="G217" s="335"/>
    </row>
    <row r="218" spans="6:7" ht="15.75">
      <c r="F218" s="335"/>
      <c r="G218" s="335"/>
    </row>
    <row r="219" spans="6:7" ht="15.75">
      <c r="F219" s="335"/>
      <c r="G219" s="335"/>
    </row>
    <row r="220" spans="6:7" ht="15.75">
      <c r="F220" s="335"/>
      <c r="G220" s="335"/>
    </row>
    <row r="221" spans="6:7" ht="15.75">
      <c r="F221" s="335"/>
      <c r="G221" s="335"/>
    </row>
    <row r="222" spans="6:7" ht="15.75">
      <c r="F222" s="335"/>
      <c r="G222" s="335"/>
    </row>
    <row r="223" spans="6:7" ht="15.75">
      <c r="F223" s="335"/>
      <c r="G223" s="335"/>
    </row>
    <row r="224" spans="6:7" ht="15.75">
      <c r="F224" s="335"/>
      <c r="G224" s="335"/>
    </row>
    <row r="225" spans="6:7" ht="15.75">
      <c r="F225" s="335"/>
      <c r="G225" s="335"/>
    </row>
    <row r="226" spans="6:7" ht="15.75">
      <c r="F226" s="335"/>
      <c r="G226" s="335"/>
    </row>
    <row r="227" spans="6:7" ht="15.75">
      <c r="F227" s="335"/>
      <c r="G227" s="335"/>
    </row>
    <row r="228" spans="6:7" ht="15.75">
      <c r="F228" s="335"/>
      <c r="G228" s="335"/>
    </row>
    <row r="229" spans="6:7" ht="15.75">
      <c r="F229" s="335"/>
      <c r="G229" s="335"/>
    </row>
    <row r="230" spans="6:7" ht="15.75">
      <c r="F230" s="335"/>
      <c r="G230" s="335"/>
    </row>
    <row r="231" spans="6:7" ht="15.75">
      <c r="F231" s="335"/>
      <c r="G231" s="335"/>
    </row>
    <row r="232" spans="6:7" ht="15.75">
      <c r="F232" s="335"/>
      <c r="G232" s="335"/>
    </row>
    <row r="233" spans="6:7" ht="15.75">
      <c r="F233" s="335"/>
      <c r="G233" s="335"/>
    </row>
    <row r="234" spans="6:7" ht="15.75">
      <c r="F234" s="335"/>
      <c r="G234" s="335"/>
    </row>
    <row r="235" spans="6:7" ht="15.75">
      <c r="F235" s="335"/>
      <c r="G235" s="335"/>
    </row>
    <row r="236" spans="6:7" ht="15.75">
      <c r="F236" s="335"/>
      <c r="G236" s="335"/>
    </row>
    <row r="237" spans="6:7" ht="15.75">
      <c r="F237" s="335"/>
      <c r="G237" s="335"/>
    </row>
    <row r="238" spans="6:7" ht="15.75">
      <c r="F238" s="335"/>
      <c r="G238" s="335"/>
    </row>
    <row r="239" spans="6:7" ht="15.75">
      <c r="F239" s="335"/>
      <c r="G239" s="335"/>
    </row>
    <row r="240" spans="6:7" ht="15.75">
      <c r="F240" s="335"/>
      <c r="G240" s="335"/>
    </row>
    <row r="241" spans="6:7" ht="15.75">
      <c r="F241" s="335"/>
      <c r="G241" s="335"/>
    </row>
    <row r="242" spans="6:7" ht="15.75">
      <c r="F242" s="335"/>
      <c r="G242" s="335"/>
    </row>
    <row r="243" spans="6:7" ht="15.75">
      <c r="F243" s="335"/>
      <c r="G243" s="335"/>
    </row>
    <row r="244" spans="6:7" ht="15.75">
      <c r="F244" s="335"/>
      <c r="G244" s="335"/>
    </row>
    <row r="245" spans="6:7" ht="15.75">
      <c r="F245" s="335"/>
      <c r="G245" s="335"/>
    </row>
    <row r="246" spans="6:7" ht="15.75">
      <c r="F246" s="335"/>
      <c r="G246" s="335"/>
    </row>
    <row r="247" spans="6:7" ht="15.75">
      <c r="F247" s="335"/>
      <c r="G247" s="335"/>
    </row>
    <row r="248" spans="6:7" ht="15.75">
      <c r="F248" s="335"/>
      <c r="G248" s="335"/>
    </row>
    <row r="249" spans="6:7" ht="15.75">
      <c r="F249" s="335"/>
      <c r="G249" s="335"/>
    </row>
    <row r="250" spans="6:7" ht="15.75">
      <c r="F250" s="335"/>
      <c r="G250" s="335"/>
    </row>
    <row r="251" spans="6:7" ht="15.75">
      <c r="F251" s="335"/>
      <c r="G251" s="335"/>
    </row>
    <row r="252" spans="6:7" ht="15.75">
      <c r="F252" s="335"/>
      <c r="G252" s="335"/>
    </row>
    <row r="253" spans="6:7" ht="15.75">
      <c r="F253" s="335"/>
      <c r="G253" s="335"/>
    </row>
    <row r="254" spans="6:7" ht="15.75">
      <c r="F254" s="335"/>
      <c r="G254" s="335"/>
    </row>
    <row r="255" spans="6:7" ht="15.75">
      <c r="F255" s="335"/>
      <c r="G255" s="335"/>
    </row>
    <row r="256" spans="6:7" ht="15.75">
      <c r="F256" s="335"/>
      <c r="G256" s="335"/>
    </row>
    <row r="257" spans="6:7" ht="15.75">
      <c r="F257" s="335"/>
      <c r="G257" s="335"/>
    </row>
    <row r="258" spans="6:7" ht="15.75">
      <c r="F258" s="335"/>
      <c r="G258" s="335"/>
    </row>
    <row r="259" spans="6:7" ht="15.75">
      <c r="F259" s="335"/>
      <c r="G259" s="335"/>
    </row>
    <row r="260" spans="6:7" ht="15.75">
      <c r="F260" s="335"/>
      <c r="G260" s="335"/>
    </row>
    <row r="261" spans="6:7" ht="15.75">
      <c r="F261" s="335"/>
      <c r="G261" s="335"/>
    </row>
    <row r="262" spans="6:7" ht="15.75">
      <c r="F262" s="335"/>
      <c r="G262" s="335"/>
    </row>
    <row r="263" spans="6:7" ht="15.75">
      <c r="F263" s="335"/>
      <c r="G263" s="335"/>
    </row>
    <row r="264" spans="6:7" ht="15.75">
      <c r="F264" s="335"/>
      <c r="G264" s="335"/>
    </row>
    <row r="265" spans="6:7" ht="15.75">
      <c r="F265" s="335"/>
      <c r="G265" s="335"/>
    </row>
    <row r="266" spans="6:7" ht="15.75">
      <c r="F266" s="335"/>
      <c r="G266" s="335"/>
    </row>
    <row r="267" spans="6:7" ht="15.75">
      <c r="F267" s="335"/>
      <c r="G267" s="335"/>
    </row>
    <row r="268" spans="6:7" ht="15.75">
      <c r="F268" s="335"/>
      <c r="G268" s="335"/>
    </row>
    <row r="269" spans="6:7" ht="15.75">
      <c r="F269" s="335"/>
      <c r="G269" s="335"/>
    </row>
    <row r="270" spans="6:7" ht="15.75">
      <c r="F270" s="335"/>
      <c r="G270" s="335"/>
    </row>
    <row r="271" spans="6:7" ht="15.75">
      <c r="F271" s="335"/>
      <c r="G271" s="335"/>
    </row>
    <row r="272" spans="6:7" ht="15.75">
      <c r="F272" s="335"/>
      <c r="G272" s="335"/>
    </row>
    <row r="273" spans="6:7" ht="15.75">
      <c r="F273" s="335"/>
      <c r="G273" s="335"/>
    </row>
    <row r="274" spans="6:7" ht="15.75">
      <c r="F274" s="335"/>
      <c r="G274" s="335"/>
    </row>
    <row r="275" spans="6:7" ht="15.75">
      <c r="F275" s="335"/>
      <c r="G275" s="335"/>
    </row>
    <row r="276" spans="6:7" ht="15.75">
      <c r="F276" s="335"/>
      <c r="G276" s="335"/>
    </row>
    <row r="277" spans="6:7" ht="15.75">
      <c r="F277" s="335"/>
      <c r="G277" s="335"/>
    </row>
    <row r="278" spans="6:7" ht="15.75">
      <c r="F278" s="335"/>
      <c r="G278" s="335"/>
    </row>
    <row r="279" spans="6:7" ht="15.75">
      <c r="F279" s="335"/>
      <c r="G279" s="335"/>
    </row>
    <row r="280" spans="6:7" ht="15.75">
      <c r="F280" s="335"/>
      <c r="G280" s="335"/>
    </row>
    <row r="281" spans="6:7" ht="15.75">
      <c r="F281" s="335"/>
      <c r="G281" s="335"/>
    </row>
    <row r="282" spans="6:7" ht="15.75">
      <c r="F282" s="335"/>
      <c r="G282" s="335"/>
    </row>
    <row r="283" spans="6:7" ht="15.75">
      <c r="F283" s="335"/>
      <c r="G283" s="335"/>
    </row>
    <row r="284" spans="6:7" ht="15.75">
      <c r="F284" s="335"/>
      <c r="G284" s="335"/>
    </row>
    <row r="285" spans="6:7" ht="15.75">
      <c r="F285" s="335"/>
      <c r="G285" s="335"/>
    </row>
    <row r="286" spans="6:7" ht="15.75">
      <c r="F286" s="335"/>
      <c r="G286" s="335"/>
    </row>
    <row r="287" spans="6:7" ht="15.75">
      <c r="F287" s="335"/>
      <c r="G287" s="335"/>
    </row>
    <row r="288" spans="6:7" ht="15.75">
      <c r="F288" s="335"/>
      <c r="G288" s="335"/>
    </row>
    <row r="289" spans="6:7" ht="15.75">
      <c r="F289" s="335"/>
      <c r="G289" s="335"/>
    </row>
    <row r="290" spans="6:7" ht="15.75">
      <c r="F290" s="335"/>
      <c r="G290" s="335"/>
    </row>
    <row r="291" spans="6:7" ht="15.75">
      <c r="F291" s="335"/>
      <c r="G291" s="335"/>
    </row>
    <row r="292" spans="6:7" ht="15.75">
      <c r="F292" s="335"/>
      <c r="G292" s="335"/>
    </row>
  </sheetData>
  <sheetProtection/>
  <mergeCells count="45">
    <mergeCell ref="G39:G58"/>
    <mergeCell ref="G59:G66"/>
    <mergeCell ref="A67:C67"/>
    <mergeCell ref="D67:D85"/>
    <mergeCell ref="E67:E85"/>
    <mergeCell ref="F67:F85"/>
    <mergeCell ref="A79:A80"/>
    <mergeCell ref="A82:A85"/>
    <mergeCell ref="G67:G85"/>
    <mergeCell ref="A3:C3"/>
    <mergeCell ref="D3:D16"/>
    <mergeCell ref="E3:E16"/>
    <mergeCell ref="E39:E58"/>
    <mergeCell ref="A32:A35"/>
    <mergeCell ref="A36:A37"/>
    <mergeCell ref="A39:C39"/>
    <mergeCell ref="D39:D58"/>
    <mergeCell ref="A40:A45"/>
    <mergeCell ref="A46:A49"/>
    <mergeCell ref="F3:F16"/>
    <mergeCell ref="G3:G16"/>
    <mergeCell ref="A9:A10"/>
    <mergeCell ref="A17:C17"/>
    <mergeCell ref="D17:D38"/>
    <mergeCell ref="E17:E38"/>
    <mergeCell ref="F17:F38"/>
    <mergeCell ref="G17:G38"/>
    <mergeCell ref="A19:A23"/>
    <mergeCell ref="A24:A31"/>
    <mergeCell ref="F59:F66"/>
    <mergeCell ref="A60:A61"/>
    <mergeCell ref="C60:C66"/>
    <mergeCell ref="A62:A63"/>
    <mergeCell ref="A64:A65"/>
    <mergeCell ref="A50:A53"/>
    <mergeCell ref="A54:A56"/>
    <mergeCell ref="A59:C59"/>
    <mergeCell ref="D59:D66"/>
    <mergeCell ref="F39:F58"/>
    <mergeCell ref="A92:C92"/>
    <mergeCell ref="A86:A89"/>
    <mergeCell ref="D86:D89"/>
    <mergeCell ref="A90:A91"/>
    <mergeCell ref="D90:D91"/>
    <mergeCell ref="E59:E6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9"/>
  <sheetViews>
    <sheetView zoomScalePageLayoutView="0" workbookViewId="0" topLeftCell="A148">
      <selection activeCell="A1" sqref="A1"/>
    </sheetView>
  </sheetViews>
  <sheetFormatPr defaultColWidth="9.140625" defaultRowHeight="12.75"/>
  <cols>
    <col min="2" max="2" width="61.28125" style="0" customWidth="1"/>
    <col min="3" max="3" width="16.28125" style="0" customWidth="1"/>
    <col min="4" max="4" width="43.421875" style="0" customWidth="1"/>
  </cols>
  <sheetData>
    <row r="1" spans="1:4" ht="14.25">
      <c r="A1" s="82" t="s">
        <v>703</v>
      </c>
      <c r="B1" s="27"/>
      <c r="C1" s="27"/>
      <c r="D1" s="27"/>
    </row>
    <row r="2" spans="1:4" ht="14.25">
      <c r="A2" s="82" t="s">
        <v>704</v>
      </c>
      <c r="B2" s="27"/>
      <c r="C2" s="27"/>
      <c r="D2" s="27"/>
    </row>
    <row r="3" spans="1:4" ht="13.5" thickBot="1">
      <c r="A3" s="27"/>
      <c r="B3" s="27"/>
      <c r="C3" s="27"/>
      <c r="D3" s="27"/>
    </row>
    <row r="4" spans="1:4" ht="16.5" thickBot="1">
      <c r="A4" s="83" t="s">
        <v>42</v>
      </c>
      <c r="B4" s="84" t="s">
        <v>586</v>
      </c>
      <c r="C4" s="84" t="s">
        <v>656</v>
      </c>
      <c r="D4" s="85" t="s">
        <v>588</v>
      </c>
    </row>
    <row r="5" spans="1:4" ht="16.5" thickBot="1">
      <c r="A5" s="86" t="s">
        <v>845</v>
      </c>
      <c r="B5" s="86" t="s">
        <v>589</v>
      </c>
      <c r="C5" s="87" t="s">
        <v>590</v>
      </c>
      <c r="D5" s="88"/>
    </row>
    <row r="6" spans="1:4" ht="21" customHeight="1" thickBot="1">
      <c r="A6" s="65" t="s">
        <v>846</v>
      </c>
      <c r="B6" s="65" t="s">
        <v>705</v>
      </c>
      <c r="C6" s="59" t="s">
        <v>590</v>
      </c>
      <c r="D6" s="30" t="s">
        <v>706</v>
      </c>
    </row>
    <row r="7" spans="1:4" ht="15.75">
      <c r="A7" s="65" t="s">
        <v>847</v>
      </c>
      <c r="B7" s="65" t="s">
        <v>707</v>
      </c>
      <c r="C7" s="59" t="s">
        <v>590</v>
      </c>
      <c r="D7" s="61" t="s">
        <v>708</v>
      </c>
    </row>
    <row r="8" spans="1:4" ht="16.5" thickBot="1">
      <c r="A8" s="65" t="s">
        <v>848</v>
      </c>
      <c r="B8" s="65" t="s">
        <v>376</v>
      </c>
      <c r="C8" s="59" t="s">
        <v>590</v>
      </c>
      <c r="D8" s="61" t="s">
        <v>380</v>
      </c>
    </row>
    <row r="9" spans="1:4" ht="16.5" thickBot="1">
      <c r="A9" s="65" t="s">
        <v>598</v>
      </c>
      <c r="B9" s="65" t="s">
        <v>709</v>
      </c>
      <c r="C9" s="65" t="s">
        <v>710</v>
      </c>
      <c r="D9" s="29">
        <v>26.09</v>
      </c>
    </row>
    <row r="10" spans="1:4" ht="15.75">
      <c r="A10" s="65" t="s">
        <v>599</v>
      </c>
      <c r="B10" s="65" t="s">
        <v>711</v>
      </c>
      <c r="C10" s="59" t="s">
        <v>590</v>
      </c>
      <c r="D10" s="61" t="s">
        <v>712</v>
      </c>
    </row>
    <row r="11" spans="1:4" ht="16.5" thickBot="1">
      <c r="A11" s="65" t="s">
        <v>601</v>
      </c>
      <c r="B11" s="65" t="s">
        <v>713</v>
      </c>
      <c r="C11" s="59" t="s">
        <v>590</v>
      </c>
      <c r="D11" s="61" t="s">
        <v>714</v>
      </c>
    </row>
    <row r="12" spans="1:4" ht="33" customHeight="1" thickBot="1">
      <c r="A12" s="65" t="s">
        <v>603</v>
      </c>
      <c r="B12" s="89" t="s">
        <v>715</v>
      </c>
      <c r="C12" s="59" t="s">
        <v>590</v>
      </c>
      <c r="D12" s="31" t="s">
        <v>392</v>
      </c>
    </row>
    <row r="13" spans="1:4" ht="16.5" thickBot="1">
      <c r="A13" s="65" t="s">
        <v>605</v>
      </c>
      <c r="B13" s="65" t="s">
        <v>716</v>
      </c>
      <c r="C13" s="59" t="s">
        <v>590</v>
      </c>
      <c r="D13" s="90" t="s">
        <v>596</v>
      </c>
    </row>
    <row r="14" spans="1:4" ht="16.5" thickBot="1">
      <c r="A14" s="65" t="s">
        <v>607</v>
      </c>
      <c r="B14" s="65" t="s">
        <v>717</v>
      </c>
      <c r="C14" s="29" t="s">
        <v>718</v>
      </c>
      <c r="D14" s="29">
        <v>5.183</v>
      </c>
    </row>
    <row r="15" spans="1:4" ht="34.5" customHeight="1" thickBot="1">
      <c r="A15" s="91">
        <v>11</v>
      </c>
      <c r="B15" s="89" t="s">
        <v>719</v>
      </c>
      <c r="C15" s="59" t="s">
        <v>590</v>
      </c>
      <c r="D15" s="31" t="s">
        <v>395</v>
      </c>
    </row>
    <row r="16" spans="1:4" ht="19.5" customHeight="1" thickBot="1">
      <c r="A16" s="92" t="s">
        <v>720</v>
      </c>
      <c r="B16" s="65" t="s">
        <v>721</v>
      </c>
      <c r="C16" s="59" t="s">
        <v>722</v>
      </c>
      <c r="D16" s="93">
        <v>0.03</v>
      </c>
    </row>
    <row r="17" spans="1:4" ht="35.25" customHeight="1" thickBot="1">
      <c r="A17" s="65" t="s">
        <v>723</v>
      </c>
      <c r="B17" s="89" t="s">
        <v>724</v>
      </c>
      <c r="C17" s="59" t="s">
        <v>590</v>
      </c>
      <c r="D17" s="31" t="s">
        <v>725</v>
      </c>
    </row>
    <row r="19" ht="13.5" thickBot="1"/>
    <row r="20" spans="1:4" ht="16.5" thickBot="1">
      <c r="A20" s="83" t="s">
        <v>42</v>
      </c>
      <c r="B20" s="84" t="s">
        <v>586</v>
      </c>
      <c r="C20" s="84" t="s">
        <v>656</v>
      </c>
      <c r="D20" s="85" t="s">
        <v>588</v>
      </c>
    </row>
    <row r="21" spans="1:4" ht="16.5" thickBot="1">
      <c r="A21" s="86" t="s">
        <v>845</v>
      </c>
      <c r="B21" s="86" t="s">
        <v>589</v>
      </c>
      <c r="C21" s="87" t="s">
        <v>590</v>
      </c>
      <c r="D21" s="88"/>
    </row>
    <row r="22" spans="1:4" ht="15.75">
      <c r="A22" s="65" t="s">
        <v>846</v>
      </c>
      <c r="B22" s="65" t="s">
        <v>705</v>
      </c>
      <c r="C22" s="59" t="s">
        <v>590</v>
      </c>
      <c r="D22" s="94" t="s">
        <v>706</v>
      </c>
    </row>
    <row r="23" spans="1:4" ht="15.75">
      <c r="A23" s="65" t="s">
        <v>847</v>
      </c>
      <c r="B23" s="65" t="s">
        <v>707</v>
      </c>
      <c r="C23" s="95" t="s">
        <v>590</v>
      </c>
      <c r="D23" s="61" t="s">
        <v>708</v>
      </c>
    </row>
    <row r="24" spans="1:4" ht="15.75">
      <c r="A24" s="65" t="s">
        <v>848</v>
      </c>
      <c r="B24" s="65" t="s">
        <v>376</v>
      </c>
      <c r="C24" s="95" t="s">
        <v>590</v>
      </c>
      <c r="D24" s="61" t="s">
        <v>380</v>
      </c>
    </row>
    <row r="25" spans="1:4" ht="15.75">
      <c r="A25" s="65" t="s">
        <v>598</v>
      </c>
      <c r="B25" s="65" t="s">
        <v>709</v>
      </c>
      <c r="C25" s="75" t="s">
        <v>710</v>
      </c>
      <c r="D25" s="96">
        <v>29.97</v>
      </c>
    </row>
    <row r="26" spans="1:4" ht="15.75">
      <c r="A26" s="65" t="s">
        <v>599</v>
      </c>
      <c r="B26" s="65" t="s">
        <v>711</v>
      </c>
      <c r="C26" s="95" t="s">
        <v>590</v>
      </c>
      <c r="D26" s="61" t="s">
        <v>712</v>
      </c>
    </row>
    <row r="27" spans="1:4" ht="15.75">
      <c r="A27" s="65" t="s">
        <v>601</v>
      </c>
      <c r="B27" s="65" t="s">
        <v>713</v>
      </c>
      <c r="C27" s="95" t="s">
        <v>590</v>
      </c>
      <c r="D27" s="61" t="s">
        <v>714</v>
      </c>
    </row>
    <row r="28" spans="1:4" ht="31.5">
      <c r="A28" s="65" t="s">
        <v>603</v>
      </c>
      <c r="B28" s="89" t="s">
        <v>715</v>
      </c>
      <c r="C28" s="95" t="s">
        <v>590</v>
      </c>
      <c r="D28" s="26" t="s">
        <v>392</v>
      </c>
    </row>
    <row r="29" spans="1:4" ht="15.75">
      <c r="A29" s="65" t="s">
        <v>605</v>
      </c>
      <c r="B29" s="65" t="s">
        <v>716</v>
      </c>
      <c r="C29" s="97" t="s">
        <v>590</v>
      </c>
      <c r="D29" s="90">
        <v>42186</v>
      </c>
    </row>
    <row r="30" spans="1:4" ht="15.75">
      <c r="A30" s="65" t="s">
        <v>607</v>
      </c>
      <c r="B30" s="75" t="s">
        <v>717</v>
      </c>
      <c r="C30" s="98" t="s">
        <v>718</v>
      </c>
      <c r="D30" s="96">
        <v>5.654</v>
      </c>
    </row>
    <row r="31" spans="1:4" ht="31.5">
      <c r="A31" s="91">
        <v>11</v>
      </c>
      <c r="B31" s="89" t="s">
        <v>719</v>
      </c>
      <c r="C31" s="99" t="s">
        <v>590</v>
      </c>
      <c r="D31" s="26" t="s">
        <v>395</v>
      </c>
    </row>
    <row r="32" spans="1:4" ht="15.75">
      <c r="A32" s="92" t="s">
        <v>720</v>
      </c>
      <c r="B32" s="65" t="s">
        <v>721</v>
      </c>
      <c r="C32" s="95" t="s">
        <v>722</v>
      </c>
      <c r="D32" s="93">
        <v>0.03</v>
      </c>
    </row>
    <row r="33" spans="1:4" ht="31.5">
      <c r="A33" s="65" t="s">
        <v>723</v>
      </c>
      <c r="B33" s="89" t="s">
        <v>724</v>
      </c>
      <c r="C33" s="95" t="s">
        <v>590</v>
      </c>
      <c r="D33" s="26" t="s">
        <v>725</v>
      </c>
    </row>
    <row r="35" ht="13.5" thickBot="1"/>
    <row r="36" spans="1:4" ht="16.5" thickBot="1">
      <c r="A36" s="83" t="s">
        <v>42</v>
      </c>
      <c r="B36" s="84" t="s">
        <v>586</v>
      </c>
      <c r="C36" s="84" t="s">
        <v>656</v>
      </c>
      <c r="D36" s="85" t="s">
        <v>588</v>
      </c>
    </row>
    <row r="37" spans="1:4" ht="16.5" thickBot="1">
      <c r="A37" s="86" t="s">
        <v>845</v>
      </c>
      <c r="B37" s="86" t="s">
        <v>589</v>
      </c>
      <c r="C37" s="87" t="s">
        <v>590</v>
      </c>
      <c r="D37" s="88"/>
    </row>
    <row r="38" spans="1:4" ht="15.75">
      <c r="A38" s="65" t="s">
        <v>846</v>
      </c>
      <c r="B38" s="65" t="s">
        <v>705</v>
      </c>
      <c r="C38" s="59" t="s">
        <v>590</v>
      </c>
      <c r="D38" s="94" t="s">
        <v>381</v>
      </c>
    </row>
    <row r="39" spans="1:4" ht="15.75">
      <c r="A39" s="65" t="s">
        <v>847</v>
      </c>
      <c r="B39" s="65" t="s">
        <v>707</v>
      </c>
      <c r="C39" s="95" t="s">
        <v>590</v>
      </c>
      <c r="D39" s="61" t="s">
        <v>708</v>
      </c>
    </row>
    <row r="40" spans="1:4" ht="15.75">
      <c r="A40" s="65" t="s">
        <v>848</v>
      </c>
      <c r="B40" s="65" t="s">
        <v>376</v>
      </c>
      <c r="C40" s="95" t="s">
        <v>590</v>
      </c>
      <c r="D40" s="61" t="s">
        <v>380</v>
      </c>
    </row>
    <row r="41" spans="1:4" ht="15.75">
      <c r="A41" s="65" t="s">
        <v>598</v>
      </c>
      <c r="B41" s="65" t="s">
        <v>709</v>
      </c>
      <c r="C41" s="75" t="s">
        <v>710</v>
      </c>
      <c r="D41" s="96">
        <v>18.44</v>
      </c>
    </row>
    <row r="42" spans="1:4" ht="15.75">
      <c r="A42" s="65" t="s">
        <v>599</v>
      </c>
      <c r="B42" s="65" t="s">
        <v>711</v>
      </c>
      <c r="C42" s="95" t="s">
        <v>590</v>
      </c>
      <c r="D42" s="61" t="s">
        <v>712</v>
      </c>
    </row>
    <row r="43" spans="1:4" ht="15.75">
      <c r="A43" s="65" t="s">
        <v>601</v>
      </c>
      <c r="B43" s="65" t="s">
        <v>713</v>
      </c>
      <c r="C43" s="95" t="s">
        <v>590</v>
      </c>
      <c r="D43" s="100" t="s">
        <v>714</v>
      </c>
    </row>
    <row r="44" spans="1:4" ht="31.5">
      <c r="A44" s="65" t="s">
        <v>603</v>
      </c>
      <c r="B44" s="89" t="s">
        <v>715</v>
      </c>
      <c r="C44" s="95" t="s">
        <v>590</v>
      </c>
      <c r="D44" s="26" t="s">
        <v>1</v>
      </c>
    </row>
    <row r="45" spans="1:4" ht="15.75">
      <c r="A45" s="65" t="s">
        <v>605</v>
      </c>
      <c r="B45" s="65" t="s">
        <v>716</v>
      </c>
      <c r="C45" s="97" t="s">
        <v>590</v>
      </c>
      <c r="D45" s="101">
        <v>42005</v>
      </c>
    </row>
    <row r="46" spans="1:4" ht="15.75">
      <c r="A46" s="65" t="s">
        <v>607</v>
      </c>
      <c r="B46" s="75" t="s">
        <v>717</v>
      </c>
      <c r="C46" s="98" t="s">
        <v>718</v>
      </c>
      <c r="D46" s="96">
        <v>9.029</v>
      </c>
    </row>
    <row r="47" spans="1:4" ht="31.5">
      <c r="A47" s="91">
        <v>11</v>
      </c>
      <c r="B47" s="89" t="s">
        <v>726</v>
      </c>
      <c r="C47" s="99" t="s">
        <v>590</v>
      </c>
      <c r="D47" s="26" t="s">
        <v>395</v>
      </c>
    </row>
    <row r="49" ht="13.5" thickBot="1"/>
    <row r="50" spans="1:4" ht="16.5" thickBot="1">
      <c r="A50" s="83" t="s">
        <v>42</v>
      </c>
      <c r="B50" s="84" t="s">
        <v>586</v>
      </c>
      <c r="C50" s="84" t="s">
        <v>656</v>
      </c>
      <c r="D50" s="85" t="s">
        <v>588</v>
      </c>
    </row>
    <row r="51" spans="1:4" ht="16.5" thickBot="1">
      <c r="A51" s="86" t="s">
        <v>845</v>
      </c>
      <c r="B51" s="86" t="s">
        <v>589</v>
      </c>
      <c r="C51" s="87" t="s">
        <v>590</v>
      </c>
      <c r="D51" s="88"/>
    </row>
    <row r="52" spans="1:4" ht="15.75">
      <c r="A52" s="65" t="s">
        <v>846</v>
      </c>
      <c r="B52" s="65" t="s">
        <v>705</v>
      </c>
      <c r="C52" s="59" t="s">
        <v>590</v>
      </c>
      <c r="D52" s="94" t="s">
        <v>381</v>
      </c>
    </row>
    <row r="53" spans="1:4" ht="15.75">
      <c r="A53" s="65" t="s">
        <v>847</v>
      </c>
      <c r="B53" s="65" t="s">
        <v>707</v>
      </c>
      <c r="C53" s="95" t="s">
        <v>590</v>
      </c>
      <c r="D53" s="61" t="s">
        <v>708</v>
      </c>
    </row>
    <row r="54" spans="1:4" ht="15.75">
      <c r="A54" s="65" t="s">
        <v>848</v>
      </c>
      <c r="B54" s="65" t="s">
        <v>376</v>
      </c>
      <c r="C54" s="95" t="s">
        <v>590</v>
      </c>
      <c r="D54" s="61" t="s">
        <v>380</v>
      </c>
    </row>
    <row r="55" spans="1:4" ht="15.75">
      <c r="A55" s="65" t="s">
        <v>598</v>
      </c>
      <c r="B55" s="65" t="s">
        <v>709</v>
      </c>
      <c r="C55" s="75" t="s">
        <v>710</v>
      </c>
      <c r="D55" s="96">
        <v>21.18</v>
      </c>
    </row>
    <row r="56" spans="1:4" ht="15.75">
      <c r="A56" s="65" t="s">
        <v>599</v>
      </c>
      <c r="B56" s="65" t="s">
        <v>711</v>
      </c>
      <c r="C56" s="95" t="s">
        <v>590</v>
      </c>
      <c r="D56" s="61" t="s">
        <v>712</v>
      </c>
    </row>
    <row r="57" spans="1:4" ht="15.75">
      <c r="A57" s="65" t="s">
        <v>601</v>
      </c>
      <c r="B57" s="65" t="s">
        <v>713</v>
      </c>
      <c r="C57" s="95" t="s">
        <v>590</v>
      </c>
      <c r="D57" s="100" t="s">
        <v>714</v>
      </c>
    </row>
    <row r="58" spans="1:4" ht="31.5">
      <c r="A58" s="65" t="s">
        <v>603</v>
      </c>
      <c r="B58" s="89" t="s">
        <v>715</v>
      </c>
      <c r="C58" s="95" t="s">
        <v>590</v>
      </c>
      <c r="D58" s="26" t="s">
        <v>1</v>
      </c>
    </row>
    <row r="59" spans="1:4" ht="15.75">
      <c r="A59" s="65" t="s">
        <v>605</v>
      </c>
      <c r="B59" s="65" t="s">
        <v>716</v>
      </c>
      <c r="C59" s="97" t="s">
        <v>590</v>
      </c>
      <c r="D59" s="101">
        <v>42186</v>
      </c>
    </row>
    <row r="60" spans="1:4" ht="15.75">
      <c r="A60" s="65" t="s">
        <v>607</v>
      </c>
      <c r="B60" s="75" t="s">
        <v>717</v>
      </c>
      <c r="C60" s="98" t="s">
        <v>718</v>
      </c>
      <c r="D60" s="96">
        <v>9.85</v>
      </c>
    </row>
    <row r="61" spans="1:4" ht="31.5">
      <c r="A61" s="91">
        <v>11</v>
      </c>
      <c r="B61" s="89" t="s">
        <v>726</v>
      </c>
      <c r="C61" s="99" t="s">
        <v>590</v>
      </c>
      <c r="D61" s="26" t="s">
        <v>395</v>
      </c>
    </row>
    <row r="63" ht="13.5" thickBot="1"/>
    <row r="64" spans="1:4" ht="16.5" thickBot="1">
      <c r="A64" s="83" t="s">
        <v>42</v>
      </c>
      <c r="B64" s="84" t="s">
        <v>586</v>
      </c>
      <c r="C64" s="84" t="s">
        <v>656</v>
      </c>
      <c r="D64" s="85" t="s">
        <v>588</v>
      </c>
    </row>
    <row r="65" spans="1:4" ht="15.75">
      <c r="A65" s="86" t="s">
        <v>845</v>
      </c>
      <c r="B65" s="86" t="s">
        <v>589</v>
      </c>
      <c r="C65" s="87" t="s">
        <v>590</v>
      </c>
      <c r="D65" s="102"/>
    </row>
    <row r="66" spans="1:4" ht="15.75">
      <c r="A66" s="65" t="s">
        <v>846</v>
      </c>
      <c r="B66" s="65" t="s">
        <v>705</v>
      </c>
      <c r="C66" s="95" t="s">
        <v>590</v>
      </c>
      <c r="D66" s="103" t="s">
        <v>3</v>
      </c>
    </row>
    <row r="67" spans="1:4" ht="15.75">
      <c r="A67" s="65" t="s">
        <v>847</v>
      </c>
      <c r="B67" s="65" t="s">
        <v>707</v>
      </c>
      <c r="C67" s="95" t="s">
        <v>590</v>
      </c>
      <c r="D67" s="61" t="s">
        <v>708</v>
      </c>
    </row>
    <row r="68" spans="1:4" ht="15.75">
      <c r="A68" s="65" t="s">
        <v>848</v>
      </c>
      <c r="B68" s="65" t="s">
        <v>376</v>
      </c>
      <c r="C68" s="95" t="s">
        <v>590</v>
      </c>
      <c r="D68" s="61" t="s">
        <v>383</v>
      </c>
    </row>
    <row r="69" spans="1:4" ht="15.75">
      <c r="A69" s="65" t="s">
        <v>598</v>
      </c>
      <c r="B69" s="65" t="s">
        <v>709</v>
      </c>
      <c r="C69" s="75" t="s">
        <v>710</v>
      </c>
      <c r="D69" s="96">
        <v>1530.46</v>
      </c>
    </row>
    <row r="70" spans="1:4" ht="15.75">
      <c r="A70" s="65" t="s">
        <v>599</v>
      </c>
      <c r="B70" s="65" t="s">
        <v>711</v>
      </c>
      <c r="C70" s="95" t="s">
        <v>590</v>
      </c>
      <c r="D70" s="61" t="s">
        <v>727</v>
      </c>
    </row>
    <row r="71" spans="1:4" ht="15.75">
      <c r="A71" s="65" t="s">
        <v>601</v>
      </c>
      <c r="B71" s="65" t="s">
        <v>713</v>
      </c>
      <c r="C71" s="95" t="s">
        <v>590</v>
      </c>
      <c r="D71" s="100" t="s">
        <v>728</v>
      </c>
    </row>
    <row r="72" spans="1:4" ht="31.5">
      <c r="A72" s="65" t="s">
        <v>603</v>
      </c>
      <c r="B72" s="89" t="s">
        <v>715</v>
      </c>
      <c r="C72" s="95" t="s">
        <v>590</v>
      </c>
      <c r="D72" s="26" t="s">
        <v>6</v>
      </c>
    </row>
    <row r="73" spans="1:4" ht="15.75">
      <c r="A73" s="65" t="s">
        <v>605</v>
      </c>
      <c r="B73" s="65" t="s">
        <v>716</v>
      </c>
      <c r="C73" s="97" t="s">
        <v>590</v>
      </c>
      <c r="D73" s="101">
        <v>42005</v>
      </c>
    </row>
    <row r="74" spans="1:4" ht="15.75">
      <c r="A74" s="65" t="s">
        <v>607</v>
      </c>
      <c r="B74" s="75" t="s">
        <v>9</v>
      </c>
      <c r="C74" s="104" t="s">
        <v>729</v>
      </c>
      <c r="D74" s="3">
        <v>0.03553</v>
      </c>
    </row>
    <row r="75" spans="1:4" ht="15.75">
      <c r="A75" s="65" t="s">
        <v>730</v>
      </c>
      <c r="B75" s="75" t="s">
        <v>11</v>
      </c>
      <c r="C75" s="104" t="s">
        <v>729</v>
      </c>
      <c r="D75" s="105">
        <v>0.03113</v>
      </c>
    </row>
    <row r="76" spans="1:4" ht="15.75">
      <c r="A76" s="65" t="s">
        <v>731</v>
      </c>
      <c r="B76" s="75" t="s">
        <v>12</v>
      </c>
      <c r="C76" s="104" t="s">
        <v>729</v>
      </c>
      <c r="D76" s="105">
        <v>0.02673</v>
      </c>
    </row>
    <row r="77" spans="1:4" ht="31.5">
      <c r="A77" s="91">
        <v>11</v>
      </c>
      <c r="B77" s="89" t="s">
        <v>726</v>
      </c>
      <c r="C77" s="99" t="s">
        <v>590</v>
      </c>
      <c r="D77" s="106" t="s">
        <v>7</v>
      </c>
    </row>
    <row r="78" spans="1:4" ht="15.75">
      <c r="A78" s="65" t="s">
        <v>732</v>
      </c>
      <c r="B78" s="75" t="s">
        <v>13</v>
      </c>
      <c r="C78" s="104" t="s">
        <v>729</v>
      </c>
      <c r="D78" s="107">
        <v>0.02794</v>
      </c>
    </row>
    <row r="79" spans="1:4" ht="31.5">
      <c r="A79" s="91" t="s">
        <v>733</v>
      </c>
      <c r="B79" s="89" t="s">
        <v>726</v>
      </c>
      <c r="C79" s="99" t="s">
        <v>590</v>
      </c>
      <c r="D79" s="106" t="s">
        <v>395</v>
      </c>
    </row>
    <row r="81" ht="13.5" thickBot="1"/>
    <row r="82" spans="1:4" ht="16.5" thickBot="1">
      <c r="A82" s="83" t="s">
        <v>42</v>
      </c>
      <c r="B82" s="84" t="s">
        <v>586</v>
      </c>
      <c r="C82" s="84" t="s">
        <v>656</v>
      </c>
      <c r="D82" s="85" t="s">
        <v>588</v>
      </c>
    </row>
    <row r="83" spans="1:4" ht="15.75">
      <c r="A83" s="86" t="s">
        <v>845</v>
      </c>
      <c r="B83" s="86" t="s">
        <v>589</v>
      </c>
      <c r="C83" s="87" t="s">
        <v>590</v>
      </c>
      <c r="D83" s="102"/>
    </row>
    <row r="84" spans="1:4" ht="15.75">
      <c r="A84" s="65" t="s">
        <v>846</v>
      </c>
      <c r="B84" s="65" t="s">
        <v>705</v>
      </c>
      <c r="C84" s="95" t="s">
        <v>590</v>
      </c>
      <c r="D84" s="103" t="s">
        <v>3</v>
      </c>
    </row>
    <row r="85" spans="1:4" ht="15.75">
      <c r="A85" s="65" t="s">
        <v>847</v>
      </c>
      <c r="B85" s="65" t="s">
        <v>707</v>
      </c>
      <c r="C85" s="95" t="s">
        <v>590</v>
      </c>
      <c r="D85" s="61" t="s">
        <v>708</v>
      </c>
    </row>
    <row r="86" spans="1:4" ht="15.75">
      <c r="A86" s="65" t="s">
        <v>848</v>
      </c>
      <c r="B86" s="65" t="s">
        <v>376</v>
      </c>
      <c r="C86" s="95" t="s">
        <v>590</v>
      </c>
      <c r="D86" s="61" t="s">
        <v>383</v>
      </c>
    </row>
    <row r="87" spans="1:4" ht="15.75">
      <c r="A87" s="65" t="s">
        <v>598</v>
      </c>
      <c r="B87" s="65" t="s">
        <v>709</v>
      </c>
      <c r="C87" s="75" t="s">
        <v>710</v>
      </c>
      <c r="D87" s="96">
        <v>1681.5</v>
      </c>
    </row>
    <row r="88" spans="1:4" ht="15.75">
      <c r="A88" s="65" t="s">
        <v>599</v>
      </c>
      <c r="B88" s="65" t="s">
        <v>711</v>
      </c>
      <c r="C88" s="95" t="s">
        <v>590</v>
      </c>
      <c r="D88" s="61" t="s">
        <v>727</v>
      </c>
    </row>
    <row r="89" spans="1:4" ht="15.75">
      <c r="A89" s="65" t="s">
        <v>601</v>
      </c>
      <c r="B89" s="65" t="s">
        <v>713</v>
      </c>
      <c r="C89" s="95" t="s">
        <v>590</v>
      </c>
      <c r="D89" s="100" t="s">
        <v>728</v>
      </c>
    </row>
    <row r="90" spans="1:4" ht="31.5">
      <c r="A90" s="65" t="s">
        <v>603</v>
      </c>
      <c r="B90" s="89" t="s">
        <v>715</v>
      </c>
      <c r="C90" s="95" t="s">
        <v>590</v>
      </c>
      <c r="D90" s="26" t="s">
        <v>6</v>
      </c>
    </row>
    <row r="91" spans="1:4" ht="15.75">
      <c r="A91" s="65" t="s">
        <v>605</v>
      </c>
      <c r="B91" s="65" t="s">
        <v>716</v>
      </c>
      <c r="C91" s="97" t="s">
        <v>590</v>
      </c>
      <c r="D91" s="101">
        <v>42186</v>
      </c>
    </row>
    <row r="92" spans="1:4" ht="15.75">
      <c r="A92" s="65" t="s">
        <v>607</v>
      </c>
      <c r="B92" s="75" t="s">
        <v>9</v>
      </c>
      <c r="C92" s="104" t="s">
        <v>729</v>
      </c>
      <c r="D92" s="3">
        <v>0.03876</v>
      </c>
    </row>
    <row r="93" spans="1:4" ht="15.75">
      <c r="A93" s="65" t="s">
        <v>730</v>
      </c>
      <c r="B93" s="75" t="s">
        <v>11</v>
      </c>
      <c r="C93" s="104" t="s">
        <v>729</v>
      </c>
      <c r="D93" s="105">
        <v>0.03396</v>
      </c>
    </row>
    <row r="94" spans="1:4" ht="15.75">
      <c r="A94" s="65" t="s">
        <v>731</v>
      </c>
      <c r="B94" s="75" t="s">
        <v>12</v>
      </c>
      <c r="C94" s="104" t="s">
        <v>729</v>
      </c>
      <c r="D94" s="105">
        <v>0.02916</v>
      </c>
    </row>
    <row r="95" spans="1:4" ht="31.5">
      <c r="A95" s="91">
        <v>11</v>
      </c>
      <c r="B95" s="89" t="s">
        <v>726</v>
      </c>
      <c r="C95" s="99" t="s">
        <v>590</v>
      </c>
      <c r="D95" s="106" t="s">
        <v>7</v>
      </c>
    </row>
    <row r="96" spans="1:4" ht="15.75">
      <c r="A96" s="65" t="s">
        <v>732</v>
      </c>
      <c r="B96" s="75" t="s">
        <v>13</v>
      </c>
      <c r="C96" s="104" t="s">
        <v>729</v>
      </c>
      <c r="D96" s="107">
        <v>0.03048</v>
      </c>
    </row>
    <row r="97" spans="1:4" ht="31.5">
      <c r="A97" s="91" t="s">
        <v>733</v>
      </c>
      <c r="B97" s="89" t="s">
        <v>726</v>
      </c>
      <c r="C97" s="99" t="s">
        <v>590</v>
      </c>
      <c r="D97" s="106" t="s">
        <v>395</v>
      </c>
    </row>
    <row r="99" ht="13.5" thickBot="1"/>
    <row r="100" spans="1:4" ht="16.5" thickBot="1">
      <c r="A100" s="83" t="s">
        <v>42</v>
      </c>
      <c r="B100" s="84" t="s">
        <v>586</v>
      </c>
      <c r="C100" s="84" t="s">
        <v>656</v>
      </c>
      <c r="D100" s="85" t="s">
        <v>588</v>
      </c>
    </row>
    <row r="101" spans="1:4" ht="15.75">
      <c r="A101" s="86" t="s">
        <v>845</v>
      </c>
      <c r="B101" s="86" t="s">
        <v>589</v>
      </c>
      <c r="C101" s="87" t="s">
        <v>590</v>
      </c>
      <c r="D101" s="102"/>
    </row>
    <row r="102" spans="1:4" ht="15.75">
      <c r="A102" s="65" t="s">
        <v>846</v>
      </c>
      <c r="B102" s="65" t="s">
        <v>705</v>
      </c>
      <c r="C102" s="95" t="s">
        <v>590</v>
      </c>
      <c r="D102" s="103" t="s">
        <v>734</v>
      </c>
    </row>
    <row r="103" spans="1:4" ht="15.75">
      <c r="A103" s="65" t="s">
        <v>847</v>
      </c>
      <c r="B103" s="65" t="s">
        <v>707</v>
      </c>
      <c r="C103" s="95" t="s">
        <v>590</v>
      </c>
      <c r="D103" s="61" t="s">
        <v>708</v>
      </c>
    </row>
    <row r="104" spans="1:4" ht="15.75">
      <c r="A104" s="65" t="s">
        <v>848</v>
      </c>
      <c r="B104" s="65" t="s">
        <v>376</v>
      </c>
      <c r="C104" s="95" t="s">
        <v>590</v>
      </c>
      <c r="D104" s="61" t="s">
        <v>383</v>
      </c>
    </row>
    <row r="105" spans="1:4" ht="15.75">
      <c r="A105" s="65" t="s">
        <v>598</v>
      </c>
      <c r="B105" s="65" t="s">
        <v>709</v>
      </c>
      <c r="C105" s="75" t="s">
        <v>710</v>
      </c>
      <c r="D105" s="96">
        <v>1530.46</v>
      </c>
    </row>
    <row r="106" spans="1:4" ht="15.75">
      <c r="A106" s="65" t="s">
        <v>599</v>
      </c>
      <c r="B106" s="65" t="s">
        <v>711</v>
      </c>
      <c r="C106" s="95" t="s">
        <v>590</v>
      </c>
      <c r="D106" s="61" t="s">
        <v>727</v>
      </c>
    </row>
    <row r="107" spans="1:4" ht="15.75">
      <c r="A107" s="65" t="s">
        <v>601</v>
      </c>
      <c r="B107" s="65" t="s">
        <v>713</v>
      </c>
      <c r="C107" s="95" t="s">
        <v>590</v>
      </c>
      <c r="D107" s="100" t="s">
        <v>728</v>
      </c>
    </row>
    <row r="108" spans="1:4" ht="31.5">
      <c r="A108" s="65" t="s">
        <v>603</v>
      </c>
      <c r="B108" s="89" t="s">
        <v>715</v>
      </c>
      <c r="C108" s="95" t="s">
        <v>590</v>
      </c>
      <c r="D108" s="26" t="s">
        <v>8</v>
      </c>
    </row>
    <row r="109" spans="1:4" ht="15.75">
      <c r="A109" s="65" t="s">
        <v>605</v>
      </c>
      <c r="B109" s="65" t="s">
        <v>716</v>
      </c>
      <c r="C109" s="97" t="s">
        <v>590</v>
      </c>
      <c r="D109" s="101">
        <v>42005</v>
      </c>
    </row>
    <row r="110" spans="1:4" ht="15.75">
      <c r="A110" s="65" t="s">
        <v>607</v>
      </c>
      <c r="B110" s="75" t="s">
        <v>735</v>
      </c>
      <c r="C110" s="108" t="s">
        <v>736</v>
      </c>
      <c r="D110" s="3">
        <v>3.846</v>
      </c>
    </row>
    <row r="111" spans="1:4" ht="31.5">
      <c r="A111" s="91">
        <v>11</v>
      </c>
      <c r="B111" s="89" t="s">
        <v>726</v>
      </c>
      <c r="C111" s="99" t="s">
        <v>590</v>
      </c>
      <c r="D111" s="26" t="s">
        <v>737</v>
      </c>
    </row>
    <row r="113" ht="13.5" thickBot="1"/>
    <row r="114" spans="1:4" ht="16.5" thickBot="1">
      <c r="A114" s="83" t="s">
        <v>42</v>
      </c>
      <c r="B114" s="84" t="s">
        <v>586</v>
      </c>
      <c r="C114" s="84" t="s">
        <v>656</v>
      </c>
      <c r="D114" s="85" t="s">
        <v>588</v>
      </c>
    </row>
    <row r="115" spans="1:4" ht="15.75">
      <c r="A115" s="86" t="s">
        <v>845</v>
      </c>
      <c r="B115" s="86" t="s">
        <v>589</v>
      </c>
      <c r="C115" s="87" t="s">
        <v>590</v>
      </c>
      <c r="D115" s="102"/>
    </row>
    <row r="116" spans="1:4" ht="15.75">
      <c r="A116" s="65" t="s">
        <v>846</v>
      </c>
      <c r="B116" s="65" t="s">
        <v>705</v>
      </c>
      <c r="C116" s="95" t="s">
        <v>590</v>
      </c>
      <c r="D116" s="103" t="s">
        <v>734</v>
      </c>
    </row>
    <row r="117" spans="1:4" ht="15.75">
      <c r="A117" s="65" t="s">
        <v>847</v>
      </c>
      <c r="B117" s="65" t="s">
        <v>707</v>
      </c>
      <c r="C117" s="95" t="s">
        <v>590</v>
      </c>
      <c r="D117" s="61" t="s">
        <v>708</v>
      </c>
    </row>
    <row r="118" spans="1:4" ht="15.75">
      <c r="A118" s="65" t="s">
        <v>848</v>
      </c>
      <c r="B118" s="65" t="s">
        <v>376</v>
      </c>
      <c r="C118" s="95" t="s">
        <v>590</v>
      </c>
      <c r="D118" s="61" t="s">
        <v>383</v>
      </c>
    </row>
    <row r="119" spans="1:4" ht="15.75">
      <c r="A119" s="65" t="s">
        <v>598</v>
      </c>
      <c r="B119" s="65" t="s">
        <v>709</v>
      </c>
      <c r="C119" s="75" t="s">
        <v>710</v>
      </c>
      <c r="D119" s="96">
        <v>1681.5</v>
      </c>
    </row>
    <row r="120" spans="1:4" ht="15.75">
      <c r="A120" s="65" t="s">
        <v>599</v>
      </c>
      <c r="B120" s="65" t="s">
        <v>711</v>
      </c>
      <c r="C120" s="95" t="s">
        <v>590</v>
      </c>
      <c r="D120" s="61" t="s">
        <v>727</v>
      </c>
    </row>
    <row r="121" spans="1:4" ht="15.75">
      <c r="A121" s="65" t="s">
        <v>601</v>
      </c>
      <c r="B121" s="65" t="s">
        <v>713</v>
      </c>
      <c r="C121" s="95" t="s">
        <v>590</v>
      </c>
      <c r="D121" s="100" t="s">
        <v>728</v>
      </c>
    </row>
    <row r="122" spans="1:4" ht="31.5">
      <c r="A122" s="65" t="s">
        <v>603</v>
      </c>
      <c r="B122" s="89" t="s">
        <v>715</v>
      </c>
      <c r="C122" s="95" t="s">
        <v>590</v>
      </c>
      <c r="D122" s="26" t="s">
        <v>8</v>
      </c>
    </row>
    <row r="123" spans="1:4" ht="15.75">
      <c r="A123" s="65" t="s">
        <v>605</v>
      </c>
      <c r="B123" s="65" t="s">
        <v>716</v>
      </c>
      <c r="C123" s="97" t="s">
        <v>590</v>
      </c>
      <c r="D123" s="101">
        <v>42186</v>
      </c>
    </row>
    <row r="124" spans="1:4" ht="15.75">
      <c r="A124" s="65" t="s">
        <v>607</v>
      </c>
      <c r="B124" s="75" t="s">
        <v>735</v>
      </c>
      <c r="C124" s="108" t="s">
        <v>736</v>
      </c>
      <c r="D124" s="3">
        <v>4.195</v>
      </c>
    </row>
    <row r="125" spans="1:4" ht="31.5">
      <c r="A125" s="91">
        <v>11</v>
      </c>
      <c r="B125" s="89" t="s">
        <v>726</v>
      </c>
      <c r="C125" s="99" t="s">
        <v>590</v>
      </c>
      <c r="D125" s="26" t="s">
        <v>737</v>
      </c>
    </row>
    <row r="127" ht="13.5" thickBot="1"/>
    <row r="128" spans="1:4" ht="16.5" thickBot="1">
      <c r="A128" s="83" t="s">
        <v>42</v>
      </c>
      <c r="B128" s="84" t="s">
        <v>586</v>
      </c>
      <c r="C128" s="84" t="s">
        <v>656</v>
      </c>
      <c r="D128" s="85" t="s">
        <v>588</v>
      </c>
    </row>
    <row r="129" spans="1:4" ht="15.75">
      <c r="A129" s="86" t="s">
        <v>845</v>
      </c>
      <c r="B129" s="86" t="s">
        <v>589</v>
      </c>
      <c r="C129" s="87" t="s">
        <v>590</v>
      </c>
      <c r="D129" s="102"/>
    </row>
    <row r="130" spans="1:4" ht="15.75">
      <c r="A130" s="65" t="s">
        <v>846</v>
      </c>
      <c r="B130" s="65" t="s">
        <v>705</v>
      </c>
      <c r="C130" s="95" t="s">
        <v>590</v>
      </c>
      <c r="D130" s="103" t="s">
        <v>22</v>
      </c>
    </row>
    <row r="131" spans="1:4" ht="15.75">
      <c r="A131" s="65" t="s">
        <v>847</v>
      </c>
      <c r="B131" s="65" t="s">
        <v>707</v>
      </c>
      <c r="C131" s="95" t="s">
        <v>590</v>
      </c>
      <c r="D131" s="61" t="s">
        <v>708</v>
      </c>
    </row>
    <row r="132" spans="1:4" ht="15.75">
      <c r="A132" s="65" t="s">
        <v>848</v>
      </c>
      <c r="B132" s="65" t="s">
        <v>376</v>
      </c>
      <c r="C132" s="95" t="s">
        <v>590</v>
      </c>
      <c r="D132" s="61" t="s">
        <v>384</v>
      </c>
    </row>
    <row r="133" spans="1:4" ht="25.5">
      <c r="A133" s="65" t="s">
        <v>598</v>
      </c>
      <c r="B133" s="89" t="s">
        <v>738</v>
      </c>
      <c r="C133" s="75" t="s">
        <v>710</v>
      </c>
      <c r="D133" s="96">
        <v>2.8</v>
      </c>
    </row>
    <row r="134" spans="1:4" ht="15.75">
      <c r="A134" s="65" t="s">
        <v>739</v>
      </c>
      <c r="B134" s="89" t="s">
        <v>740</v>
      </c>
      <c r="C134" s="75" t="s">
        <v>710</v>
      </c>
      <c r="D134" s="96">
        <v>3.5</v>
      </c>
    </row>
    <row r="135" spans="1:4" ht="15.75">
      <c r="A135" s="65" t="s">
        <v>599</v>
      </c>
      <c r="B135" s="65" t="s">
        <v>711</v>
      </c>
      <c r="C135" s="95" t="s">
        <v>590</v>
      </c>
      <c r="D135" s="61" t="s">
        <v>741</v>
      </c>
    </row>
    <row r="136" spans="1:4" ht="15.75">
      <c r="A136" s="65" t="s">
        <v>601</v>
      </c>
      <c r="B136" s="65" t="s">
        <v>713</v>
      </c>
      <c r="C136" s="95" t="s">
        <v>590</v>
      </c>
      <c r="D136" s="100" t="s">
        <v>742</v>
      </c>
    </row>
    <row r="137" spans="1:4" ht="31.5">
      <c r="A137" s="65" t="s">
        <v>603</v>
      </c>
      <c r="B137" s="89" t="s">
        <v>715</v>
      </c>
      <c r="C137" s="95" t="s">
        <v>590</v>
      </c>
      <c r="D137" s="26" t="s">
        <v>743</v>
      </c>
    </row>
    <row r="138" spans="1:4" ht="15.75">
      <c r="A138" s="65" t="s">
        <v>605</v>
      </c>
      <c r="B138" s="65" t="s">
        <v>716</v>
      </c>
      <c r="C138" s="97" t="s">
        <v>590</v>
      </c>
      <c r="D138" s="109">
        <v>42005</v>
      </c>
    </row>
    <row r="139" spans="1:4" ht="25.5">
      <c r="A139" s="110">
        <v>10</v>
      </c>
      <c r="B139" s="89" t="s">
        <v>744</v>
      </c>
      <c r="C139" s="59" t="s">
        <v>745</v>
      </c>
      <c r="D139" s="107">
        <v>2.5</v>
      </c>
    </row>
    <row r="140" spans="1:4" ht="30" customHeight="1">
      <c r="A140" s="110" t="s">
        <v>746</v>
      </c>
      <c r="B140" s="89" t="s">
        <v>747</v>
      </c>
      <c r="C140" s="59" t="s">
        <v>745</v>
      </c>
      <c r="D140" s="107">
        <v>4</v>
      </c>
    </row>
    <row r="141" spans="1:4" ht="32.25" customHeight="1">
      <c r="A141" s="110" t="s">
        <v>731</v>
      </c>
      <c r="B141" s="89" t="s">
        <v>748</v>
      </c>
      <c r="C141" s="59" t="s">
        <v>745</v>
      </c>
      <c r="D141" s="107">
        <v>4.5</v>
      </c>
    </row>
    <row r="142" spans="1:4" ht="28.5" customHeight="1">
      <c r="A142" s="91">
        <v>11</v>
      </c>
      <c r="B142" s="89" t="s">
        <v>726</v>
      </c>
      <c r="C142" s="99"/>
      <c r="D142" s="26" t="s">
        <v>749</v>
      </c>
    </row>
    <row r="144" ht="13.5" thickBot="1"/>
    <row r="145" spans="1:4" ht="16.5" thickBot="1">
      <c r="A145" s="83" t="s">
        <v>42</v>
      </c>
      <c r="B145" s="84" t="s">
        <v>586</v>
      </c>
      <c r="C145" s="84" t="s">
        <v>656</v>
      </c>
      <c r="D145" s="85" t="s">
        <v>588</v>
      </c>
    </row>
    <row r="146" spans="1:4" ht="15.75">
      <c r="A146" s="86" t="s">
        <v>845</v>
      </c>
      <c r="B146" s="86" t="s">
        <v>589</v>
      </c>
      <c r="C146" s="87" t="s">
        <v>590</v>
      </c>
      <c r="D146" s="102"/>
    </row>
    <row r="147" spans="1:4" ht="15.75">
      <c r="A147" s="65" t="s">
        <v>846</v>
      </c>
      <c r="B147" s="65" t="s">
        <v>705</v>
      </c>
      <c r="C147" s="95" t="s">
        <v>590</v>
      </c>
      <c r="D147" s="103" t="s">
        <v>22</v>
      </c>
    </row>
    <row r="148" spans="1:4" ht="15.75">
      <c r="A148" s="65" t="s">
        <v>847</v>
      </c>
      <c r="B148" s="65" t="s">
        <v>707</v>
      </c>
      <c r="C148" s="95" t="s">
        <v>590</v>
      </c>
      <c r="D148" s="61" t="s">
        <v>708</v>
      </c>
    </row>
    <row r="149" spans="1:4" ht="15.75">
      <c r="A149" s="65" t="s">
        <v>848</v>
      </c>
      <c r="B149" s="65" t="s">
        <v>376</v>
      </c>
      <c r="C149" s="95" t="s">
        <v>590</v>
      </c>
      <c r="D149" s="61" t="s">
        <v>384</v>
      </c>
    </row>
    <row r="150" spans="1:4" ht="25.5">
      <c r="A150" s="65" t="s">
        <v>598</v>
      </c>
      <c r="B150" s="89" t="s">
        <v>738</v>
      </c>
      <c r="C150" s="75" t="s">
        <v>710</v>
      </c>
      <c r="D150" s="96">
        <v>3.06</v>
      </c>
    </row>
    <row r="151" spans="1:4" ht="15.75">
      <c r="A151" s="65" t="s">
        <v>739</v>
      </c>
      <c r="B151" s="89" t="s">
        <v>740</v>
      </c>
      <c r="C151" s="75" t="s">
        <v>710</v>
      </c>
      <c r="D151" s="96">
        <v>3.83</v>
      </c>
    </row>
    <row r="152" spans="1:4" ht="15.75">
      <c r="A152" s="65" t="s">
        <v>599</v>
      </c>
      <c r="B152" s="65" t="s">
        <v>711</v>
      </c>
      <c r="C152" s="95" t="s">
        <v>590</v>
      </c>
      <c r="D152" s="61" t="s">
        <v>741</v>
      </c>
    </row>
    <row r="153" spans="1:4" ht="15.75">
      <c r="A153" s="65" t="s">
        <v>601</v>
      </c>
      <c r="B153" s="65" t="s">
        <v>713</v>
      </c>
      <c r="C153" s="95" t="s">
        <v>590</v>
      </c>
      <c r="D153" s="100" t="s">
        <v>742</v>
      </c>
    </row>
    <row r="154" spans="1:4" ht="31.5">
      <c r="A154" s="65" t="s">
        <v>603</v>
      </c>
      <c r="B154" s="89" t="s">
        <v>715</v>
      </c>
      <c r="C154" s="95" t="s">
        <v>590</v>
      </c>
      <c r="D154" s="26" t="s">
        <v>743</v>
      </c>
    </row>
    <row r="155" spans="1:4" ht="15.75">
      <c r="A155" s="65" t="s">
        <v>605</v>
      </c>
      <c r="B155" s="65" t="s">
        <v>716</v>
      </c>
      <c r="C155" s="97" t="s">
        <v>590</v>
      </c>
      <c r="D155" s="109">
        <v>42186</v>
      </c>
    </row>
    <row r="156" spans="1:4" ht="25.5">
      <c r="A156" s="110">
        <v>10</v>
      </c>
      <c r="B156" s="89" t="s">
        <v>744</v>
      </c>
      <c r="C156" s="59" t="s">
        <v>745</v>
      </c>
      <c r="D156" s="107">
        <v>2.5</v>
      </c>
    </row>
    <row r="157" spans="1:4" ht="30" customHeight="1">
      <c r="A157" s="110" t="s">
        <v>746</v>
      </c>
      <c r="B157" s="89" t="s">
        <v>747</v>
      </c>
      <c r="C157" s="59" t="s">
        <v>745</v>
      </c>
      <c r="D157" s="107">
        <v>4</v>
      </c>
    </row>
    <row r="158" spans="1:4" ht="32.25" customHeight="1">
      <c r="A158" s="110" t="s">
        <v>731</v>
      </c>
      <c r="B158" s="89" t="s">
        <v>748</v>
      </c>
      <c r="C158" s="59" t="s">
        <v>745</v>
      </c>
      <c r="D158" s="107">
        <v>4.5</v>
      </c>
    </row>
    <row r="159" spans="1:4" ht="28.5" customHeight="1">
      <c r="A159" s="91">
        <v>11</v>
      </c>
      <c r="B159" s="89" t="s">
        <v>726</v>
      </c>
      <c r="C159" s="99"/>
      <c r="D159" s="26" t="s">
        <v>749</v>
      </c>
    </row>
    <row r="160" s="111" customFormat="1" ht="12.75"/>
    <row r="161" s="111" customFormat="1" ht="12.75"/>
    <row r="162" s="111" customFormat="1" ht="12.75"/>
    <row r="163" s="111" customFormat="1" ht="12.75"/>
    <row r="164" s="111" customFormat="1" ht="12.75"/>
    <row r="165" s="111" customFormat="1" ht="12.75"/>
    <row r="166" s="111" customFormat="1" ht="12.75"/>
    <row r="167" s="111" customFormat="1" ht="12.75"/>
    <row r="168" s="111" customFormat="1" ht="12.75"/>
    <row r="169" s="111" customFormat="1" ht="12.75"/>
    <row r="170" s="111" customFormat="1" ht="12.75"/>
  </sheetData>
  <sheetProtection/>
  <printOptions/>
  <pageMargins left="0.75" right="0.75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703</v>
      </c>
      <c r="B1" s="27"/>
      <c r="C1" s="27"/>
      <c r="D1" s="27"/>
    </row>
    <row r="2" spans="1:4" ht="14.25">
      <c r="A2" s="82" t="s">
        <v>704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206</v>
      </c>
    </row>
    <row r="5" ht="13.5" thickBot="1"/>
    <row r="6" spans="1:4" ht="16.5" thickBot="1">
      <c r="A6" s="83" t="s">
        <v>42</v>
      </c>
      <c r="B6" s="84" t="s">
        <v>586</v>
      </c>
      <c r="C6" s="84" t="s">
        <v>656</v>
      </c>
      <c r="D6" s="85" t="s">
        <v>588</v>
      </c>
    </row>
    <row r="7" spans="1:4" ht="16.5" thickBot="1">
      <c r="A7" s="280" t="s">
        <v>845</v>
      </c>
      <c r="B7" s="86" t="s">
        <v>589</v>
      </c>
      <c r="C7" s="87" t="s">
        <v>590</v>
      </c>
      <c r="D7" s="281"/>
    </row>
    <row r="8" spans="1:4" ht="19.5">
      <c r="A8" s="282" t="s">
        <v>846</v>
      </c>
      <c r="B8" s="65" t="s">
        <v>705</v>
      </c>
      <c r="C8" s="59" t="s">
        <v>590</v>
      </c>
      <c r="D8" s="283" t="s">
        <v>207</v>
      </c>
    </row>
    <row r="9" spans="1:4" ht="15.75">
      <c r="A9" s="282" t="s">
        <v>847</v>
      </c>
      <c r="B9" s="65" t="s">
        <v>707</v>
      </c>
      <c r="C9" s="95" t="s">
        <v>590</v>
      </c>
      <c r="D9" s="284" t="s">
        <v>708</v>
      </c>
    </row>
    <row r="10" spans="1:4" ht="15.75">
      <c r="A10" s="282" t="s">
        <v>848</v>
      </c>
      <c r="B10" s="65" t="s">
        <v>376</v>
      </c>
      <c r="C10" s="95" t="s">
        <v>590</v>
      </c>
      <c r="D10" s="284" t="s">
        <v>380</v>
      </c>
    </row>
    <row r="11" spans="1:4" ht="15.75">
      <c r="A11" s="282" t="s">
        <v>598</v>
      </c>
      <c r="B11" s="65" t="s">
        <v>709</v>
      </c>
      <c r="C11" s="75" t="s">
        <v>710</v>
      </c>
      <c r="D11" s="285">
        <v>29.97</v>
      </c>
    </row>
    <row r="12" spans="1:4" ht="15.75">
      <c r="A12" s="282" t="s">
        <v>599</v>
      </c>
      <c r="B12" s="65" t="s">
        <v>711</v>
      </c>
      <c r="C12" s="95" t="s">
        <v>590</v>
      </c>
      <c r="D12" s="284" t="s">
        <v>208</v>
      </c>
    </row>
    <row r="13" spans="1:4" ht="15.75">
      <c r="A13" s="282" t="s">
        <v>601</v>
      </c>
      <c r="B13" s="65" t="s">
        <v>713</v>
      </c>
      <c r="C13" s="95" t="s">
        <v>590</v>
      </c>
      <c r="D13" s="284" t="s">
        <v>714</v>
      </c>
    </row>
    <row r="14" spans="1:4" ht="31.5">
      <c r="A14" s="282" t="s">
        <v>603</v>
      </c>
      <c r="B14" s="89" t="s">
        <v>715</v>
      </c>
      <c r="C14" s="95" t="s">
        <v>590</v>
      </c>
      <c r="D14" s="286" t="s">
        <v>209</v>
      </c>
    </row>
    <row r="15" spans="1:4" ht="15.75">
      <c r="A15" s="282" t="s">
        <v>605</v>
      </c>
      <c r="B15" s="65" t="s">
        <v>716</v>
      </c>
      <c r="C15" s="97" t="s">
        <v>590</v>
      </c>
      <c r="D15" s="287">
        <v>42370</v>
      </c>
    </row>
    <row r="16" spans="1:4" ht="15.75">
      <c r="A16" s="282" t="s">
        <v>607</v>
      </c>
      <c r="B16" s="75" t="s">
        <v>717</v>
      </c>
      <c r="C16" s="98" t="s">
        <v>210</v>
      </c>
      <c r="D16" s="288">
        <v>6.597</v>
      </c>
    </row>
    <row r="17" spans="1:4" ht="25.5">
      <c r="A17" s="289">
        <v>11</v>
      </c>
      <c r="B17" s="89" t="s">
        <v>719</v>
      </c>
      <c r="C17" s="99" t="s">
        <v>590</v>
      </c>
      <c r="D17" s="286" t="s">
        <v>395</v>
      </c>
    </row>
    <row r="18" spans="1:4" ht="15.75">
      <c r="A18" s="290" t="s">
        <v>720</v>
      </c>
      <c r="B18" s="65" t="s">
        <v>721</v>
      </c>
      <c r="C18" s="291" t="s">
        <v>211</v>
      </c>
      <c r="D18" s="292">
        <v>0.03</v>
      </c>
    </row>
    <row r="19" spans="1:4" ht="26.25" thickBot="1">
      <c r="A19" s="293" t="s">
        <v>723</v>
      </c>
      <c r="B19" s="294" t="s">
        <v>724</v>
      </c>
      <c r="C19" s="295" t="s">
        <v>590</v>
      </c>
      <c r="D19" s="296" t="s">
        <v>725</v>
      </c>
    </row>
    <row r="22" ht="13.5" thickBot="1"/>
    <row r="23" spans="1:4" ht="16.5" thickBot="1">
      <c r="A23" s="83" t="s">
        <v>42</v>
      </c>
      <c r="B23" s="84" t="s">
        <v>586</v>
      </c>
      <c r="C23" s="84" t="s">
        <v>656</v>
      </c>
      <c r="D23" s="85" t="s">
        <v>588</v>
      </c>
    </row>
    <row r="24" spans="1:4" ht="16.5" thickBot="1">
      <c r="A24" s="280" t="s">
        <v>845</v>
      </c>
      <c r="B24" s="86" t="s">
        <v>589</v>
      </c>
      <c r="C24" s="87" t="s">
        <v>590</v>
      </c>
      <c r="D24" s="281"/>
    </row>
    <row r="25" spans="1:4" ht="19.5">
      <c r="A25" s="282" t="s">
        <v>846</v>
      </c>
      <c r="B25" s="65" t="s">
        <v>705</v>
      </c>
      <c r="C25" s="59" t="s">
        <v>590</v>
      </c>
      <c r="D25" s="283" t="s">
        <v>381</v>
      </c>
    </row>
    <row r="26" spans="1:4" ht="15.75">
      <c r="A26" s="282" t="s">
        <v>847</v>
      </c>
      <c r="B26" s="65" t="s">
        <v>707</v>
      </c>
      <c r="C26" s="95" t="s">
        <v>590</v>
      </c>
      <c r="D26" s="284" t="s">
        <v>708</v>
      </c>
    </row>
    <row r="27" spans="1:4" ht="15.75">
      <c r="A27" s="282" t="s">
        <v>848</v>
      </c>
      <c r="B27" s="65" t="s">
        <v>376</v>
      </c>
      <c r="C27" s="95" t="s">
        <v>590</v>
      </c>
      <c r="D27" s="284" t="s">
        <v>380</v>
      </c>
    </row>
    <row r="28" spans="1:4" ht="15.75">
      <c r="A28" s="282" t="s">
        <v>598</v>
      </c>
      <c r="B28" s="65" t="s">
        <v>709</v>
      </c>
      <c r="C28" s="75" t="s">
        <v>710</v>
      </c>
      <c r="D28" s="285">
        <v>21.18</v>
      </c>
    </row>
    <row r="29" spans="1:4" ht="15.75">
      <c r="A29" s="282" t="s">
        <v>599</v>
      </c>
      <c r="B29" s="65" t="s">
        <v>711</v>
      </c>
      <c r="C29" s="95" t="s">
        <v>590</v>
      </c>
      <c r="D29" s="284" t="s">
        <v>208</v>
      </c>
    </row>
    <row r="30" spans="1:4" ht="15.75">
      <c r="A30" s="282" t="s">
        <v>601</v>
      </c>
      <c r="B30" s="65" t="s">
        <v>713</v>
      </c>
      <c r="C30" s="95" t="s">
        <v>590</v>
      </c>
      <c r="D30" s="297" t="s">
        <v>714</v>
      </c>
    </row>
    <row r="31" spans="1:4" ht="25.5">
      <c r="A31" s="282" t="s">
        <v>603</v>
      </c>
      <c r="B31" s="89" t="s">
        <v>715</v>
      </c>
      <c r="C31" s="95" t="s">
        <v>590</v>
      </c>
      <c r="D31" s="286" t="s">
        <v>1</v>
      </c>
    </row>
    <row r="32" spans="1:4" ht="15.75">
      <c r="A32" s="282" t="s">
        <v>605</v>
      </c>
      <c r="B32" s="65" t="s">
        <v>716</v>
      </c>
      <c r="C32" s="97" t="s">
        <v>590</v>
      </c>
      <c r="D32" s="287">
        <v>42370</v>
      </c>
    </row>
    <row r="33" spans="1:4" ht="15.75">
      <c r="A33" s="282" t="s">
        <v>607</v>
      </c>
      <c r="B33" s="75" t="s">
        <v>717</v>
      </c>
      <c r="C33" s="98" t="s">
        <v>212</v>
      </c>
      <c r="D33" s="285">
        <v>11.491</v>
      </c>
    </row>
    <row r="34" spans="1:4" ht="26.25" thickBot="1">
      <c r="A34" s="298">
        <v>11</v>
      </c>
      <c r="B34" s="294" t="s">
        <v>213</v>
      </c>
      <c r="C34" s="299" t="s">
        <v>590</v>
      </c>
      <c r="D34" s="296" t="s">
        <v>395</v>
      </c>
    </row>
    <row r="37" ht="13.5" thickBot="1"/>
    <row r="38" spans="1:4" ht="16.5" thickBot="1">
      <c r="A38" s="83" t="s">
        <v>42</v>
      </c>
      <c r="B38" s="84" t="s">
        <v>586</v>
      </c>
      <c r="C38" s="84" t="s">
        <v>656</v>
      </c>
      <c r="D38" s="85" t="s">
        <v>588</v>
      </c>
    </row>
    <row r="39" spans="1:4" ht="15.75">
      <c r="A39" s="280" t="s">
        <v>845</v>
      </c>
      <c r="B39" s="86" t="s">
        <v>589</v>
      </c>
      <c r="C39" s="87" t="s">
        <v>590</v>
      </c>
      <c r="D39" s="300"/>
    </row>
    <row r="40" spans="1:4" ht="18.75">
      <c r="A40" s="282" t="s">
        <v>846</v>
      </c>
      <c r="B40" s="65" t="s">
        <v>705</v>
      </c>
      <c r="C40" s="95" t="s">
        <v>590</v>
      </c>
      <c r="D40" s="301" t="s">
        <v>3</v>
      </c>
    </row>
    <row r="41" spans="1:4" ht="15.75">
      <c r="A41" s="282" t="s">
        <v>847</v>
      </c>
      <c r="B41" s="65" t="s">
        <v>707</v>
      </c>
      <c r="C41" s="95" t="s">
        <v>590</v>
      </c>
      <c r="D41" s="284" t="s">
        <v>708</v>
      </c>
    </row>
    <row r="42" spans="1:4" ht="15.75">
      <c r="A42" s="282" t="s">
        <v>848</v>
      </c>
      <c r="B42" s="65" t="s">
        <v>376</v>
      </c>
      <c r="C42" s="95" t="s">
        <v>590</v>
      </c>
      <c r="D42" s="284" t="s">
        <v>383</v>
      </c>
    </row>
    <row r="43" spans="1:4" ht="15.75">
      <c r="A43" s="282" t="s">
        <v>598</v>
      </c>
      <c r="B43" s="65" t="s">
        <v>709</v>
      </c>
      <c r="C43" s="75" t="s">
        <v>710</v>
      </c>
      <c r="D43" s="285">
        <v>1681.5</v>
      </c>
    </row>
    <row r="44" spans="1:4" ht="15.75">
      <c r="A44" s="282" t="s">
        <v>599</v>
      </c>
      <c r="B44" s="65" t="s">
        <v>711</v>
      </c>
      <c r="C44" s="95" t="s">
        <v>590</v>
      </c>
      <c r="D44" s="284" t="s">
        <v>214</v>
      </c>
    </row>
    <row r="45" spans="1:4" ht="15.75">
      <c r="A45" s="282" t="s">
        <v>601</v>
      </c>
      <c r="B45" s="65" t="s">
        <v>713</v>
      </c>
      <c r="C45" s="95" t="s">
        <v>590</v>
      </c>
      <c r="D45" s="297" t="s">
        <v>728</v>
      </c>
    </row>
    <row r="46" spans="1:4" ht="31.5">
      <c r="A46" s="282" t="s">
        <v>603</v>
      </c>
      <c r="B46" s="89" t="s">
        <v>715</v>
      </c>
      <c r="C46" s="95" t="s">
        <v>590</v>
      </c>
      <c r="D46" s="286" t="s">
        <v>6</v>
      </c>
    </row>
    <row r="47" spans="1:4" ht="15.75">
      <c r="A47" s="282" t="s">
        <v>605</v>
      </c>
      <c r="B47" s="65" t="s">
        <v>716</v>
      </c>
      <c r="C47" s="97" t="s">
        <v>590</v>
      </c>
      <c r="D47" s="287">
        <v>42370</v>
      </c>
    </row>
    <row r="48" spans="1:4" ht="15.75">
      <c r="A48" s="282" t="s">
        <v>607</v>
      </c>
      <c r="B48" s="75" t="s">
        <v>9</v>
      </c>
      <c r="C48" s="104" t="s">
        <v>215</v>
      </c>
      <c r="D48" s="302">
        <v>0.0323</v>
      </c>
    </row>
    <row r="49" spans="1:4" ht="15.75">
      <c r="A49" s="282" t="s">
        <v>730</v>
      </c>
      <c r="B49" s="75" t="s">
        <v>11</v>
      </c>
      <c r="C49" s="104" t="s">
        <v>215</v>
      </c>
      <c r="D49" s="303">
        <v>0.0283</v>
      </c>
    </row>
    <row r="50" spans="1:4" ht="15.75">
      <c r="A50" s="282" t="s">
        <v>731</v>
      </c>
      <c r="B50" s="75" t="s">
        <v>12</v>
      </c>
      <c r="C50" s="104" t="s">
        <v>215</v>
      </c>
      <c r="D50" s="303">
        <v>0.0243</v>
      </c>
    </row>
    <row r="51" spans="1:4" ht="15.75">
      <c r="A51" s="282" t="s">
        <v>732</v>
      </c>
      <c r="B51" s="75" t="s">
        <v>13</v>
      </c>
      <c r="C51" s="104" t="s">
        <v>215</v>
      </c>
      <c r="D51" s="304">
        <v>0.0254</v>
      </c>
    </row>
    <row r="52" spans="1:4" ht="25.5">
      <c r="A52" s="289">
        <v>11</v>
      </c>
      <c r="B52" s="89" t="s">
        <v>726</v>
      </c>
      <c r="C52" s="99" t="s">
        <v>590</v>
      </c>
      <c r="D52" s="305" t="s">
        <v>216</v>
      </c>
    </row>
    <row r="53" ht="15.75">
      <c r="B53" s="306" t="s">
        <v>243</v>
      </c>
    </row>
    <row r="55" ht="13.5" thickBot="1"/>
    <row r="56" spans="1:4" ht="16.5" thickBot="1">
      <c r="A56" s="83" t="s">
        <v>42</v>
      </c>
      <c r="B56" s="84" t="s">
        <v>586</v>
      </c>
      <c r="C56" s="84" t="s">
        <v>656</v>
      </c>
      <c r="D56" s="85" t="s">
        <v>588</v>
      </c>
    </row>
    <row r="57" spans="1:4" ht="15.75">
      <c r="A57" s="280" t="s">
        <v>845</v>
      </c>
      <c r="B57" s="86" t="s">
        <v>589</v>
      </c>
      <c r="C57" s="87" t="s">
        <v>590</v>
      </c>
      <c r="D57" s="300"/>
    </row>
    <row r="58" spans="1:4" ht="18.75">
      <c r="A58" s="282" t="s">
        <v>846</v>
      </c>
      <c r="B58" s="65" t="s">
        <v>705</v>
      </c>
      <c r="C58" s="95" t="s">
        <v>590</v>
      </c>
      <c r="D58" s="301" t="s">
        <v>734</v>
      </c>
    </row>
    <row r="59" spans="1:4" ht="15.75">
      <c r="A59" s="282" t="s">
        <v>847</v>
      </c>
      <c r="B59" s="65" t="s">
        <v>707</v>
      </c>
      <c r="C59" s="95" t="s">
        <v>590</v>
      </c>
      <c r="D59" s="284" t="s">
        <v>708</v>
      </c>
    </row>
    <row r="60" spans="1:4" ht="15.75">
      <c r="A60" s="282" t="s">
        <v>848</v>
      </c>
      <c r="B60" s="65" t="s">
        <v>376</v>
      </c>
      <c r="C60" s="95" t="s">
        <v>590</v>
      </c>
      <c r="D60" s="284" t="s">
        <v>383</v>
      </c>
    </row>
    <row r="61" spans="1:4" ht="15.75">
      <c r="A61" s="282" t="s">
        <v>598</v>
      </c>
      <c r="B61" s="65" t="s">
        <v>709</v>
      </c>
      <c r="C61" s="75" t="s">
        <v>710</v>
      </c>
      <c r="D61" s="285">
        <v>1681.5</v>
      </c>
    </row>
    <row r="62" spans="1:4" ht="15.75">
      <c r="A62" s="282" t="s">
        <v>599</v>
      </c>
      <c r="B62" s="65" t="s">
        <v>711</v>
      </c>
      <c r="C62" s="95" t="s">
        <v>590</v>
      </c>
      <c r="D62" s="284" t="s">
        <v>214</v>
      </c>
    </row>
    <row r="63" spans="1:4" ht="15.75">
      <c r="A63" s="282" t="s">
        <v>601</v>
      </c>
      <c r="B63" s="65" t="s">
        <v>713</v>
      </c>
      <c r="C63" s="95" t="s">
        <v>590</v>
      </c>
      <c r="D63" s="297" t="s">
        <v>728</v>
      </c>
    </row>
    <row r="64" spans="1:4" ht="25.5">
      <c r="A64" s="282" t="s">
        <v>603</v>
      </c>
      <c r="B64" s="89" t="s">
        <v>715</v>
      </c>
      <c r="C64" s="95" t="s">
        <v>590</v>
      </c>
      <c r="D64" s="286" t="s">
        <v>8</v>
      </c>
    </row>
    <row r="65" spans="1:4" ht="15.75">
      <c r="A65" s="282" t="s">
        <v>605</v>
      </c>
      <c r="B65" s="65" t="s">
        <v>716</v>
      </c>
      <c r="C65" s="97" t="s">
        <v>590</v>
      </c>
      <c r="D65" s="287">
        <v>42370</v>
      </c>
    </row>
    <row r="66" spans="1:4" ht="15.75">
      <c r="A66" s="282" t="s">
        <v>607</v>
      </c>
      <c r="B66" s="75" t="s">
        <v>735</v>
      </c>
      <c r="C66" s="108" t="s">
        <v>210</v>
      </c>
      <c r="D66" s="302">
        <v>4.894</v>
      </c>
    </row>
    <row r="67" spans="1:4" ht="26.25" thickBot="1">
      <c r="A67" s="298">
        <v>11</v>
      </c>
      <c r="B67" s="294" t="s">
        <v>213</v>
      </c>
      <c r="C67" s="299" t="s">
        <v>590</v>
      </c>
      <c r="D67" s="296" t="s">
        <v>395</v>
      </c>
    </row>
    <row r="70" ht="13.5" thickBot="1"/>
    <row r="71" spans="1:4" ht="16.5" thickBot="1">
      <c r="A71" s="83" t="s">
        <v>42</v>
      </c>
      <c r="B71" s="84" t="s">
        <v>586</v>
      </c>
      <c r="C71" s="84" t="s">
        <v>656</v>
      </c>
      <c r="D71" s="85" t="s">
        <v>588</v>
      </c>
    </row>
    <row r="72" spans="1:4" ht="15.75">
      <c r="A72" s="307" t="s">
        <v>845</v>
      </c>
      <c r="B72" s="308" t="s">
        <v>589</v>
      </c>
      <c r="C72" s="309" t="s">
        <v>590</v>
      </c>
      <c r="D72" s="310"/>
    </row>
    <row r="73" spans="1:4" ht="18.75">
      <c r="A73" s="282" t="s">
        <v>846</v>
      </c>
      <c r="B73" s="65" t="s">
        <v>705</v>
      </c>
      <c r="C73" s="95" t="s">
        <v>590</v>
      </c>
      <c r="D73" s="301" t="s">
        <v>22</v>
      </c>
    </row>
    <row r="74" spans="1:4" ht="15.75">
      <c r="A74" s="282" t="s">
        <v>847</v>
      </c>
      <c r="B74" s="65" t="s">
        <v>707</v>
      </c>
      <c r="C74" s="95" t="s">
        <v>590</v>
      </c>
      <c r="D74" s="311" t="s">
        <v>217</v>
      </c>
    </row>
    <row r="75" spans="1:4" ht="15.75">
      <c r="A75" s="282" t="s">
        <v>848</v>
      </c>
      <c r="B75" s="65" t="s">
        <v>376</v>
      </c>
      <c r="C75" s="95" t="s">
        <v>590</v>
      </c>
      <c r="D75" s="284" t="s">
        <v>218</v>
      </c>
    </row>
    <row r="76" spans="1:4" ht="25.5">
      <c r="A76" s="282" t="s">
        <v>598</v>
      </c>
      <c r="B76" s="89" t="s">
        <v>738</v>
      </c>
      <c r="C76" s="75" t="s">
        <v>710</v>
      </c>
      <c r="D76" s="285">
        <v>3.06</v>
      </c>
    </row>
    <row r="77" spans="1:4" ht="15.75">
      <c r="A77" s="282" t="s">
        <v>739</v>
      </c>
      <c r="B77" s="89" t="s">
        <v>740</v>
      </c>
      <c r="C77" s="75" t="s">
        <v>710</v>
      </c>
      <c r="D77" s="285">
        <v>3.83</v>
      </c>
    </row>
    <row r="78" spans="1:4" ht="15.75">
      <c r="A78" s="282" t="s">
        <v>599</v>
      </c>
      <c r="B78" s="65" t="s">
        <v>711</v>
      </c>
      <c r="C78" s="95" t="s">
        <v>590</v>
      </c>
      <c r="D78" s="284" t="s">
        <v>219</v>
      </c>
    </row>
    <row r="79" spans="1:4" ht="15.75">
      <c r="A79" s="282" t="s">
        <v>601</v>
      </c>
      <c r="B79" s="65" t="s">
        <v>713</v>
      </c>
      <c r="C79" s="95" t="s">
        <v>590</v>
      </c>
      <c r="D79" s="297" t="s">
        <v>220</v>
      </c>
    </row>
    <row r="80" spans="1:4" ht="25.5">
      <c r="A80" s="282" t="s">
        <v>603</v>
      </c>
      <c r="B80" s="89" t="s">
        <v>715</v>
      </c>
      <c r="C80" s="95" t="s">
        <v>590</v>
      </c>
      <c r="D80" s="286" t="s">
        <v>743</v>
      </c>
    </row>
    <row r="81" spans="1:4" ht="15.75">
      <c r="A81" s="282" t="s">
        <v>605</v>
      </c>
      <c r="B81" s="65" t="s">
        <v>716</v>
      </c>
      <c r="C81" s="97" t="s">
        <v>590</v>
      </c>
      <c r="D81" s="287">
        <v>42370</v>
      </c>
    </row>
    <row r="82" spans="1:4" ht="27.75" customHeight="1">
      <c r="A82" s="289">
        <v>10</v>
      </c>
      <c r="B82" s="65" t="s">
        <v>717</v>
      </c>
      <c r="C82" s="59" t="s">
        <v>221</v>
      </c>
      <c r="D82" s="312" t="s">
        <v>222</v>
      </c>
    </row>
    <row r="83" spans="1:4" ht="31.5">
      <c r="A83" s="313">
        <v>11</v>
      </c>
      <c r="B83" s="89" t="s">
        <v>744</v>
      </c>
      <c r="C83" s="58" t="s">
        <v>223</v>
      </c>
      <c r="D83" s="304">
        <v>2.5</v>
      </c>
    </row>
    <row r="84" spans="1:4" ht="32.25" customHeight="1">
      <c r="A84" s="313" t="s">
        <v>224</v>
      </c>
      <c r="B84" s="89" t="s">
        <v>225</v>
      </c>
      <c r="C84" s="58" t="s">
        <v>223</v>
      </c>
      <c r="D84" s="304">
        <v>4.5</v>
      </c>
    </row>
    <row r="85" spans="1:4" ht="28.5" customHeight="1">
      <c r="A85" s="289">
        <v>12</v>
      </c>
      <c r="B85" s="89" t="s">
        <v>726</v>
      </c>
      <c r="C85" s="59"/>
      <c r="D85" s="286" t="s">
        <v>749</v>
      </c>
    </row>
    <row r="86" spans="1:4" s="111" customFormat="1" ht="26.25" thickBot="1">
      <c r="A86" s="298" t="s">
        <v>226</v>
      </c>
      <c r="B86" s="294" t="s">
        <v>726</v>
      </c>
      <c r="C86" s="314"/>
      <c r="D86" s="296" t="s">
        <v>227</v>
      </c>
    </row>
    <row r="87" s="111" customFormat="1" ht="12.75"/>
    <row r="88" s="111" customFormat="1" ht="38.25">
      <c r="B88" s="315" t="s">
        <v>228</v>
      </c>
    </row>
    <row r="89" s="111" customFormat="1" ht="12.75"/>
    <row r="90" s="111" customFormat="1" ht="13.5" thickBot="1"/>
    <row r="91" spans="1:4" ht="16.5" thickBot="1">
      <c r="A91" s="83" t="s">
        <v>42</v>
      </c>
      <c r="B91" s="84" t="s">
        <v>586</v>
      </c>
      <c r="C91" s="84" t="s">
        <v>656</v>
      </c>
      <c r="D91" s="85" t="s">
        <v>588</v>
      </c>
    </row>
    <row r="92" spans="1:4" ht="16.5" thickBot="1">
      <c r="A92" s="280" t="s">
        <v>845</v>
      </c>
      <c r="B92" s="86" t="s">
        <v>589</v>
      </c>
      <c r="C92" s="87" t="s">
        <v>590</v>
      </c>
      <c r="D92" s="281"/>
    </row>
    <row r="93" spans="1:4" ht="19.5">
      <c r="A93" s="282" t="s">
        <v>846</v>
      </c>
      <c r="B93" s="65" t="s">
        <v>705</v>
      </c>
      <c r="C93" s="59" t="s">
        <v>590</v>
      </c>
      <c r="D93" s="283" t="s">
        <v>229</v>
      </c>
    </row>
    <row r="94" spans="1:4" ht="15.75">
      <c r="A94" s="282" t="s">
        <v>847</v>
      </c>
      <c r="B94" s="65" t="s">
        <v>707</v>
      </c>
      <c r="C94" s="95" t="s">
        <v>590</v>
      </c>
      <c r="D94" s="284" t="s">
        <v>230</v>
      </c>
    </row>
    <row r="95" spans="1:4" ht="15.75">
      <c r="A95" s="282" t="s">
        <v>848</v>
      </c>
      <c r="B95" s="65" t="s">
        <v>376</v>
      </c>
      <c r="C95" s="95" t="s">
        <v>590</v>
      </c>
      <c r="D95" s="284" t="s">
        <v>231</v>
      </c>
    </row>
    <row r="96" spans="1:4" ht="15.75">
      <c r="A96" s="282" t="s">
        <v>598</v>
      </c>
      <c r="B96" s="65" t="s">
        <v>709</v>
      </c>
      <c r="C96" s="75" t="s">
        <v>710</v>
      </c>
      <c r="D96" s="285">
        <v>5118</v>
      </c>
    </row>
    <row r="97" spans="1:4" ht="15.75">
      <c r="A97" s="282" t="s">
        <v>599</v>
      </c>
      <c r="B97" s="65" t="s">
        <v>711</v>
      </c>
      <c r="C97" s="95" t="s">
        <v>590</v>
      </c>
      <c r="D97" s="284" t="s">
        <v>232</v>
      </c>
    </row>
    <row r="98" spans="1:4" ht="15.75">
      <c r="A98" s="282" t="s">
        <v>601</v>
      </c>
      <c r="B98" s="65" t="s">
        <v>713</v>
      </c>
      <c r="C98" s="95" t="s">
        <v>590</v>
      </c>
      <c r="D98" s="297"/>
    </row>
    <row r="99" spans="1:4" ht="25.5">
      <c r="A99" s="282" t="s">
        <v>603</v>
      </c>
      <c r="B99" s="89" t="s">
        <v>715</v>
      </c>
      <c r="C99" s="95" t="s">
        <v>590</v>
      </c>
      <c r="D99" s="286" t="s">
        <v>233</v>
      </c>
    </row>
    <row r="100" spans="1:4" ht="15.75">
      <c r="A100" s="282" t="s">
        <v>605</v>
      </c>
      <c r="B100" s="65" t="s">
        <v>716</v>
      </c>
      <c r="C100" s="97" t="s">
        <v>590</v>
      </c>
      <c r="D100" s="287">
        <v>42370</v>
      </c>
    </row>
    <row r="101" spans="1:4" ht="15.75">
      <c r="A101" s="282" t="s">
        <v>607</v>
      </c>
      <c r="B101" s="75" t="s">
        <v>717</v>
      </c>
      <c r="C101" s="98" t="s">
        <v>212</v>
      </c>
      <c r="D101" s="285">
        <v>13</v>
      </c>
    </row>
    <row r="102" spans="1:4" ht="26.25" thickBot="1">
      <c r="A102" s="298">
        <v>11</v>
      </c>
      <c r="B102" s="294" t="s">
        <v>213</v>
      </c>
      <c r="C102" s="299" t="s">
        <v>590</v>
      </c>
      <c r="D102" s="296" t="s">
        <v>234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4"/>
  <sheetViews>
    <sheetView zoomScalePageLayoutView="0" workbookViewId="0" topLeftCell="B1">
      <selection activeCell="B14" sqref="B14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703</v>
      </c>
      <c r="B1" s="27"/>
      <c r="C1" s="27"/>
      <c r="D1" s="27"/>
    </row>
    <row r="2" spans="1:4" ht="14.25">
      <c r="A2" s="82" t="s">
        <v>704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235</v>
      </c>
    </row>
    <row r="5" ht="13.5" thickBot="1"/>
    <row r="6" spans="1:4" ht="16.5" thickBot="1">
      <c r="A6" s="83" t="s">
        <v>42</v>
      </c>
      <c r="B6" s="84" t="s">
        <v>586</v>
      </c>
      <c r="C6" s="84" t="s">
        <v>656</v>
      </c>
      <c r="D6" s="85" t="s">
        <v>588</v>
      </c>
    </row>
    <row r="7" spans="1:4" ht="16.5" thickBot="1">
      <c r="A7" s="280" t="s">
        <v>845</v>
      </c>
      <c r="B7" s="86" t="s">
        <v>589</v>
      </c>
      <c r="C7" s="87" t="s">
        <v>590</v>
      </c>
      <c r="D7" s="281"/>
    </row>
    <row r="8" spans="1:4" ht="19.5">
      <c r="A8" s="282" t="s">
        <v>846</v>
      </c>
      <c r="B8" s="65" t="s">
        <v>705</v>
      </c>
      <c r="C8" s="59" t="s">
        <v>590</v>
      </c>
      <c r="D8" s="283" t="s">
        <v>207</v>
      </c>
    </row>
    <row r="9" spans="1:4" ht="15.75">
      <c r="A9" s="282" t="s">
        <v>847</v>
      </c>
      <c r="B9" s="65" t="s">
        <v>707</v>
      </c>
      <c r="C9" s="95" t="s">
        <v>590</v>
      </c>
      <c r="D9" s="284" t="s">
        <v>708</v>
      </c>
    </row>
    <row r="10" spans="1:4" ht="15.75">
      <c r="A10" s="282" t="s">
        <v>848</v>
      </c>
      <c r="B10" s="65" t="s">
        <v>376</v>
      </c>
      <c r="C10" s="95" t="s">
        <v>590</v>
      </c>
      <c r="D10" s="284" t="s">
        <v>380</v>
      </c>
    </row>
    <row r="11" spans="1:4" ht="15.75">
      <c r="A11" s="282" t="s">
        <v>598</v>
      </c>
      <c r="B11" s="65" t="s">
        <v>709</v>
      </c>
      <c r="C11" s="75" t="s">
        <v>710</v>
      </c>
      <c r="D11" s="316">
        <v>31.59</v>
      </c>
    </row>
    <row r="12" spans="1:4" ht="15.75">
      <c r="A12" s="282" t="s">
        <v>599</v>
      </c>
      <c r="B12" s="65" t="s">
        <v>711</v>
      </c>
      <c r="C12" s="95" t="s">
        <v>590</v>
      </c>
      <c r="D12" s="284" t="s">
        <v>208</v>
      </c>
    </row>
    <row r="13" spans="1:4" ht="15.75">
      <c r="A13" s="282" t="s">
        <v>601</v>
      </c>
      <c r="B13" s="65" t="s">
        <v>713</v>
      </c>
      <c r="C13" s="95" t="s">
        <v>590</v>
      </c>
      <c r="D13" s="284" t="s">
        <v>714</v>
      </c>
    </row>
    <row r="14" spans="1:4" ht="31.5">
      <c r="A14" s="282" t="s">
        <v>603</v>
      </c>
      <c r="B14" s="89" t="s">
        <v>715</v>
      </c>
      <c r="C14" s="95" t="s">
        <v>590</v>
      </c>
      <c r="D14" s="286" t="s">
        <v>209</v>
      </c>
    </row>
    <row r="15" spans="1:4" ht="15.75">
      <c r="A15" s="282" t="s">
        <v>605</v>
      </c>
      <c r="B15" s="65" t="s">
        <v>716</v>
      </c>
      <c r="C15" s="97" t="s">
        <v>590</v>
      </c>
      <c r="D15" s="287">
        <v>42552</v>
      </c>
    </row>
    <row r="16" spans="1:4" ht="15.75">
      <c r="A16" s="282" t="s">
        <v>607</v>
      </c>
      <c r="B16" s="75" t="s">
        <v>717</v>
      </c>
      <c r="C16" s="98" t="s">
        <v>210</v>
      </c>
      <c r="D16" s="288">
        <v>6.597</v>
      </c>
    </row>
    <row r="17" spans="1:4" ht="25.5">
      <c r="A17" s="289">
        <v>11</v>
      </c>
      <c r="B17" s="89" t="s">
        <v>719</v>
      </c>
      <c r="C17" s="99" t="s">
        <v>590</v>
      </c>
      <c r="D17" s="286" t="s">
        <v>395</v>
      </c>
    </row>
    <row r="18" spans="1:4" ht="15.75">
      <c r="A18" s="290" t="s">
        <v>720</v>
      </c>
      <c r="B18" s="65" t="s">
        <v>721</v>
      </c>
      <c r="C18" s="291" t="s">
        <v>211</v>
      </c>
      <c r="D18" s="292">
        <v>0.03</v>
      </c>
    </row>
    <row r="19" spans="1:4" ht="26.25" thickBot="1">
      <c r="A19" s="293" t="s">
        <v>723</v>
      </c>
      <c r="B19" s="294" t="s">
        <v>724</v>
      </c>
      <c r="C19" s="295" t="s">
        <v>590</v>
      </c>
      <c r="D19" s="296" t="s">
        <v>725</v>
      </c>
    </row>
    <row r="22" ht="13.5" thickBot="1"/>
    <row r="23" spans="1:4" ht="16.5" thickBot="1">
      <c r="A23" s="83" t="s">
        <v>42</v>
      </c>
      <c r="B23" s="84" t="s">
        <v>586</v>
      </c>
      <c r="C23" s="84" t="s">
        <v>656</v>
      </c>
      <c r="D23" s="85" t="s">
        <v>588</v>
      </c>
    </row>
    <row r="24" spans="1:4" ht="16.5" thickBot="1">
      <c r="A24" s="280" t="s">
        <v>845</v>
      </c>
      <c r="B24" s="86" t="s">
        <v>589</v>
      </c>
      <c r="C24" s="87" t="s">
        <v>590</v>
      </c>
      <c r="D24" s="281"/>
    </row>
    <row r="25" spans="1:4" ht="19.5">
      <c r="A25" s="282" t="s">
        <v>846</v>
      </c>
      <c r="B25" s="65" t="s">
        <v>705</v>
      </c>
      <c r="C25" s="59" t="s">
        <v>590</v>
      </c>
      <c r="D25" s="283" t="s">
        <v>381</v>
      </c>
    </row>
    <row r="26" spans="1:4" ht="15.75">
      <c r="A26" s="282" t="s">
        <v>847</v>
      </c>
      <c r="B26" s="65" t="s">
        <v>707</v>
      </c>
      <c r="C26" s="95" t="s">
        <v>590</v>
      </c>
      <c r="D26" s="284" t="s">
        <v>708</v>
      </c>
    </row>
    <row r="27" spans="1:4" ht="15.75">
      <c r="A27" s="282" t="s">
        <v>848</v>
      </c>
      <c r="B27" s="65" t="s">
        <v>376</v>
      </c>
      <c r="C27" s="95" t="s">
        <v>590</v>
      </c>
      <c r="D27" s="284" t="s">
        <v>380</v>
      </c>
    </row>
    <row r="28" spans="1:4" ht="15.75">
      <c r="A28" s="282" t="s">
        <v>598</v>
      </c>
      <c r="B28" s="65" t="s">
        <v>709</v>
      </c>
      <c r="C28" s="75" t="s">
        <v>710</v>
      </c>
      <c r="D28" s="316">
        <v>22.81</v>
      </c>
    </row>
    <row r="29" spans="1:4" ht="15.75">
      <c r="A29" s="282" t="s">
        <v>599</v>
      </c>
      <c r="B29" s="65" t="s">
        <v>711</v>
      </c>
      <c r="C29" s="95" t="s">
        <v>590</v>
      </c>
      <c r="D29" s="284" t="s">
        <v>208</v>
      </c>
    </row>
    <row r="30" spans="1:4" ht="15.75">
      <c r="A30" s="282" t="s">
        <v>601</v>
      </c>
      <c r="B30" s="65" t="s">
        <v>713</v>
      </c>
      <c r="C30" s="95" t="s">
        <v>590</v>
      </c>
      <c r="D30" s="297" t="s">
        <v>714</v>
      </c>
    </row>
    <row r="31" spans="1:4" ht="25.5">
      <c r="A31" s="282" t="s">
        <v>603</v>
      </c>
      <c r="B31" s="89" t="s">
        <v>715</v>
      </c>
      <c r="C31" s="95" t="s">
        <v>590</v>
      </c>
      <c r="D31" s="286" t="s">
        <v>1</v>
      </c>
    </row>
    <row r="32" spans="1:4" ht="15.75">
      <c r="A32" s="282" t="s">
        <v>605</v>
      </c>
      <c r="B32" s="65" t="s">
        <v>716</v>
      </c>
      <c r="C32" s="97" t="s">
        <v>590</v>
      </c>
      <c r="D32" s="287">
        <v>42552</v>
      </c>
    </row>
    <row r="33" spans="1:4" ht="15.75">
      <c r="A33" s="282" t="s">
        <v>607</v>
      </c>
      <c r="B33" s="75" t="s">
        <v>717</v>
      </c>
      <c r="C33" s="98" t="s">
        <v>212</v>
      </c>
      <c r="D33" s="285">
        <v>8.208</v>
      </c>
    </row>
    <row r="34" spans="1:4" ht="26.25" thickBot="1">
      <c r="A34" s="298">
        <v>11</v>
      </c>
      <c r="B34" s="294" t="s">
        <v>213</v>
      </c>
      <c r="C34" s="299" t="s">
        <v>590</v>
      </c>
      <c r="D34" s="296" t="s">
        <v>395</v>
      </c>
    </row>
    <row r="37" ht="13.5" thickBot="1"/>
    <row r="38" spans="1:4" ht="16.5" thickBot="1">
      <c r="A38" s="83" t="s">
        <v>42</v>
      </c>
      <c r="B38" s="84" t="s">
        <v>586</v>
      </c>
      <c r="C38" s="84" t="s">
        <v>656</v>
      </c>
      <c r="D38" s="85" t="s">
        <v>588</v>
      </c>
    </row>
    <row r="39" spans="1:4" ht="15.75">
      <c r="A39" s="280" t="s">
        <v>845</v>
      </c>
      <c r="B39" s="86" t="s">
        <v>589</v>
      </c>
      <c r="C39" s="87" t="s">
        <v>590</v>
      </c>
      <c r="D39" s="300"/>
    </row>
    <row r="40" spans="1:4" ht="18.75">
      <c r="A40" s="282" t="s">
        <v>846</v>
      </c>
      <c r="B40" s="65" t="s">
        <v>705</v>
      </c>
      <c r="C40" s="95" t="s">
        <v>590</v>
      </c>
      <c r="D40" s="301" t="s">
        <v>3</v>
      </c>
    </row>
    <row r="41" spans="1:4" ht="15.75">
      <c r="A41" s="282" t="s">
        <v>847</v>
      </c>
      <c r="B41" s="65" t="s">
        <v>707</v>
      </c>
      <c r="C41" s="95" t="s">
        <v>590</v>
      </c>
      <c r="D41" s="284" t="s">
        <v>708</v>
      </c>
    </row>
    <row r="42" spans="1:4" ht="15.75">
      <c r="A42" s="282" t="s">
        <v>848</v>
      </c>
      <c r="B42" s="65" t="s">
        <v>376</v>
      </c>
      <c r="C42" s="95" t="s">
        <v>590</v>
      </c>
      <c r="D42" s="284" t="s">
        <v>383</v>
      </c>
    </row>
    <row r="43" spans="1:4" ht="15.75">
      <c r="A43" s="282" t="s">
        <v>598</v>
      </c>
      <c r="B43" s="65" t="s">
        <v>709</v>
      </c>
      <c r="C43" s="75" t="s">
        <v>710</v>
      </c>
      <c r="D43" s="316">
        <v>1720.44</v>
      </c>
    </row>
    <row r="44" spans="1:4" ht="15.75">
      <c r="A44" s="282" t="s">
        <v>599</v>
      </c>
      <c r="B44" s="65" t="s">
        <v>711</v>
      </c>
      <c r="C44" s="95" t="s">
        <v>590</v>
      </c>
      <c r="D44" s="284" t="s">
        <v>214</v>
      </c>
    </row>
    <row r="45" spans="1:4" ht="15.75">
      <c r="A45" s="282" t="s">
        <v>601</v>
      </c>
      <c r="B45" s="65" t="s">
        <v>713</v>
      </c>
      <c r="C45" s="95" t="s">
        <v>590</v>
      </c>
      <c r="D45" s="297" t="s">
        <v>728</v>
      </c>
    </row>
    <row r="46" spans="1:4" ht="31.5">
      <c r="A46" s="282" t="s">
        <v>603</v>
      </c>
      <c r="B46" s="89" t="s">
        <v>715</v>
      </c>
      <c r="C46" s="95" t="s">
        <v>590</v>
      </c>
      <c r="D46" s="286" t="s">
        <v>6</v>
      </c>
    </row>
    <row r="47" spans="1:4" ht="15.75">
      <c r="A47" s="282" t="s">
        <v>605</v>
      </c>
      <c r="B47" s="65" t="s">
        <v>716</v>
      </c>
      <c r="C47" s="97" t="s">
        <v>590</v>
      </c>
      <c r="D47" s="287">
        <v>42552</v>
      </c>
    </row>
    <row r="48" spans="1:4" ht="15.75">
      <c r="A48" s="282" t="s">
        <v>607</v>
      </c>
      <c r="B48" s="75" t="s">
        <v>9</v>
      </c>
      <c r="C48" s="104" t="s">
        <v>215</v>
      </c>
      <c r="D48" s="302">
        <v>0.0323</v>
      </c>
    </row>
    <row r="49" spans="1:4" ht="15.75">
      <c r="A49" s="282" t="s">
        <v>730</v>
      </c>
      <c r="B49" s="75" t="s">
        <v>11</v>
      </c>
      <c r="C49" s="104" t="s">
        <v>215</v>
      </c>
      <c r="D49" s="303">
        <v>0.0283</v>
      </c>
    </row>
    <row r="50" spans="1:4" ht="15.75">
      <c r="A50" s="282" t="s">
        <v>731</v>
      </c>
      <c r="B50" s="75" t="s">
        <v>12</v>
      </c>
      <c r="C50" s="104" t="s">
        <v>215</v>
      </c>
      <c r="D50" s="303">
        <v>0.0243</v>
      </c>
    </row>
    <row r="51" spans="1:4" ht="15.75">
      <c r="A51" s="282" t="s">
        <v>732</v>
      </c>
      <c r="B51" s="75" t="s">
        <v>13</v>
      </c>
      <c r="C51" s="104" t="s">
        <v>215</v>
      </c>
      <c r="D51" s="304">
        <v>0.0254</v>
      </c>
    </row>
    <row r="52" spans="1:4" ht="25.5">
      <c r="A52" s="289">
        <v>11</v>
      </c>
      <c r="B52" s="89" t="s">
        <v>726</v>
      </c>
      <c r="C52" s="99" t="s">
        <v>590</v>
      </c>
      <c r="D52" s="305" t="s">
        <v>216</v>
      </c>
    </row>
    <row r="53" ht="15.75">
      <c r="B53" s="306" t="s">
        <v>243</v>
      </c>
    </row>
    <row r="55" ht="13.5" thickBot="1"/>
    <row r="56" spans="1:4" ht="16.5" thickBot="1">
      <c r="A56" s="83" t="s">
        <v>42</v>
      </c>
      <c r="B56" s="84" t="s">
        <v>586</v>
      </c>
      <c r="C56" s="84" t="s">
        <v>656</v>
      </c>
      <c r="D56" s="85" t="s">
        <v>588</v>
      </c>
    </row>
    <row r="57" spans="1:4" ht="15.75">
      <c r="A57" s="280" t="s">
        <v>845</v>
      </c>
      <c r="B57" s="86" t="s">
        <v>589</v>
      </c>
      <c r="C57" s="87" t="s">
        <v>590</v>
      </c>
      <c r="D57" s="300"/>
    </row>
    <row r="58" spans="1:4" ht="18.75">
      <c r="A58" s="282" t="s">
        <v>846</v>
      </c>
      <c r="B58" s="65" t="s">
        <v>705</v>
      </c>
      <c r="C58" s="95" t="s">
        <v>590</v>
      </c>
      <c r="D58" s="301" t="s">
        <v>734</v>
      </c>
    </row>
    <row r="59" spans="1:4" ht="15.75">
      <c r="A59" s="282" t="s">
        <v>847</v>
      </c>
      <c r="B59" s="65" t="s">
        <v>707</v>
      </c>
      <c r="C59" s="95" t="s">
        <v>590</v>
      </c>
      <c r="D59" s="284" t="s">
        <v>708</v>
      </c>
    </row>
    <row r="60" spans="1:4" ht="15.75">
      <c r="A60" s="282" t="s">
        <v>848</v>
      </c>
      <c r="B60" s="65" t="s">
        <v>376</v>
      </c>
      <c r="C60" s="95" t="s">
        <v>590</v>
      </c>
      <c r="D60" s="284" t="s">
        <v>383</v>
      </c>
    </row>
    <row r="61" spans="1:4" ht="15.75">
      <c r="A61" s="282" t="s">
        <v>598</v>
      </c>
      <c r="B61" s="65" t="s">
        <v>709</v>
      </c>
      <c r="C61" s="75" t="s">
        <v>236</v>
      </c>
      <c r="D61" s="316">
        <v>1720.44</v>
      </c>
    </row>
    <row r="62" spans="1:4" ht="15.75">
      <c r="A62" s="282" t="s">
        <v>599</v>
      </c>
      <c r="B62" s="65" t="s">
        <v>711</v>
      </c>
      <c r="C62" s="95" t="s">
        <v>590</v>
      </c>
      <c r="D62" s="284" t="s">
        <v>214</v>
      </c>
    </row>
    <row r="63" spans="1:4" ht="15.75">
      <c r="A63" s="282" t="s">
        <v>601</v>
      </c>
      <c r="B63" s="65" t="s">
        <v>713</v>
      </c>
      <c r="C63" s="95" t="s">
        <v>590</v>
      </c>
      <c r="D63" s="297" t="s">
        <v>728</v>
      </c>
    </row>
    <row r="64" spans="1:4" ht="25.5">
      <c r="A64" s="282" t="s">
        <v>603</v>
      </c>
      <c r="B64" s="89" t="s">
        <v>715</v>
      </c>
      <c r="C64" s="95" t="s">
        <v>590</v>
      </c>
      <c r="D64" s="286" t="s">
        <v>8</v>
      </c>
    </row>
    <row r="65" spans="1:4" ht="15.75">
      <c r="A65" s="282" t="s">
        <v>605</v>
      </c>
      <c r="B65" s="65" t="s">
        <v>716</v>
      </c>
      <c r="C65" s="97" t="s">
        <v>590</v>
      </c>
      <c r="D65" s="287">
        <v>42552</v>
      </c>
    </row>
    <row r="66" spans="1:4" ht="15.75">
      <c r="A66" s="282" t="s">
        <v>607</v>
      </c>
      <c r="B66" s="75" t="s">
        <v>735</v>
      </c>
      <c r="C66" s="108" t="s">
        <v>210</v>
      </c>
      <c r="D66" s="302">
        <v>3.496</v>
      </c>
    </row>
    <row r="67" spans="1:4" ht="26.25" thickBot="1">
      <c r="A67" s="298">
        <v>11</v>
      </c>
      <c r="B67" s="294" t="s">
        <v>213</v>
      </c>
      <c r="C67" s="299" t="s">
        <v>590</v>
      </c>
      <c r="D67" s="296" t="s">
        <v>395</v>
      </c>
    </row>
    <row r="70" ht="13.5" thickBot="1"/>
    <row r="71" spans="1:4" ht="16.5" thickBot="1">
      <c r="A71" s="83" t="s">
        <v>42</v>
      </c>
      <c r="B71" s="84" t="s">
        <v>586</v>
      </c>
      <c r="C71" s="84" t="s">
        <v>656</v>
      </c>
      <c r="D71" s="85" t="s">
        <v>588</v>
      </c>
    </row>
    <row r="72" spans="1:4" ht="15.75">
      <c r="A72" s="307" t="s">
        <v>845</v>
      </c>
      <c r="B72" s="308" t="s">
        <v>589</v>
      </c>
      <c r="C72" s="309" t="s">
        <v>590</v>
      </c>
      <c r="D72" s="310"/>
    </row>
    <row r="73" spans="1:4" ht="18.75">
      <c r="A73" s="282" t="s">
        <v>846</v>
      </c>
      <c r="B73" s="65" t="s">
        <v>705</v>
      </c>
      <c r="C73" s="95" t="s">
        <v>590</v>
      </c>
      <c r="D73" s="301" t="s">
        <v>22</v>
      </c>
    </row>
    <row r="74" spans="1:4" ht="15.75">
      <c r="A74" s="282" t="s">
        <v>847</v>
      </c>
      <c r="B74" s="65" t="s">
        <v>707</v>
      </c>
      <c r="C74" s="95" t="s">
        <v>590</v>
      </c>
      <c r="D74" s="311" t="s">
        <v>217</v>
      </c>
    </row>
    <row r="75" spans="1:4" ht="15.75">
      <c r="A75" s="282" t="s">
        <v>848</v>
      </c>
      <c r="B75" s="65" t="s">
        <v>376</v>
      </c>
      <c r="C75" s="95" t="s">
        <v>590</v>
      </c>
      <c r="D75" s="284" t="s">
        <v>218</v>
      </c>
    </row>
    <row r="76" spans="1:4" ht="25.5">
      <c r="A76" s="282" t="s">
        <v>598</v>
      </c>
      <c r="B76" s="89" t="s">
        <v>738</v>
      </c>
      <c r="C76" s="75" t="s">
        <v>710</v>
      </c>
      <c r="D76" s="316">
        <v>3.23</v>
      </c>
    </row>
    <row r="77" spans="1:4" ht="15.75">
      <c r="A77" s="282" t="s">
        <v>739</v>
      </c>
      <c r="B77" s="89" t="s">
        <v>740</v>
      </c>
      <c r="C77" s="75" t="s">
        <v>710</v>
      </c>
      <c r="D77" s="316">
        <v>4.05</v>
      </c>
    </row>
    <row r="78" spans="1:4" ht="15.75">
      <c r="A78" s="282" t="s">
        <v>599</v>
      </c>
      <c r="B78" s="65" t="s">
        <v>711</v>
      </c>
      <c r="C78" s="95" t="s">
        <v>590</v>
      </c>
      <c r="D78" s="284" t="s">
        <v>219</v>
      </c>
    </row>
    <row r="79" spans="1:4" ht="15.75">
      <c r="A79" s="282" t="s">
        <v>601</v>
      </c>
      <c r="B79" s="65" t="s">
        <v>713</v>
      </c>
      <c r="C79" s="95" t="s">
        <v>590</v>
      </c>
      <c r="D79" s="297" t="s">
        <v>220</v>
      </c>
    </row>
    <row r="80" spans="1:4" ht="25.5">
      <c r="A80" s="282" t="s">
        <v>603</v>
      </c>
      <c r="B80" s="89" t="s">
        <v>715</v>
      </c>
      <c r="C80" s="95" t="s">
        <v>590</v>
      </c>
      <c r="D80" s="286" t="s">
        <v>743</v>
      </c>
    </row>
    <row r="81" spans="1:4" ht="15.75">
      <c r="A81" s="282" t="s">
        <v>605</v>
      </c>
      <c r="B81" s="65" t="s">
        <v>716</v>
      </c>
      <c r="C81" s="97" t="s">
        <v>590</v>
      </c>
      <c r="D81" s="287">
        <v>42552</v>
      </c>
    </row>
    <row r="82" spans="1:4" ht="27.75" customHeight="1">
      <c r="A82" s="289">
        <v>10</v>
      </c>
      <c r="B82" s="65" t="s">
        <v>717</v>
      </c>
      <c r="C82" s="59" t="s">
        <v>221</v>
      </c>
      <c r="D82" s="312" t="s">
        <v>222</v>
      </c>
    </row>
    <row r="83" spans="1:4" ht="31.5">
      <c r="A83" s="313">
        <v>11</v>
      </c>
      <c r="B83" s="89" t="s">
        <v>744</v>
      </c>
      <c r="C83" s="58" t="s">
        <v>223</v>
      </c>
      <c r="D83" s="304">
        <v>2.5</v>
      </c>
    </row>
    <row r="84" spans="1:4" ht="32.25" customHeight="1">
      <c r="A84" s="313" t="s">
        <v>224</v>
      </c>
      <c r="B84" s="89" t="s">
        <v>225</v>
      </c>
      <c r="C84" s="58" t="s">
        <v>223</v>
      </c>
      <c r="D84" s="304">
        <v>4.5</v>
      </c>
    </row>
    <row r="85" spans="1:4" ht="28.5" customHeight="1">
      <c r="A85" s="289">
        <v>12</v>
      </c>
      <c r="B85" s="89" t="s">
        <v>726</v>
      </c>
      <c r="C85" s="59"/>
      <c r="D85" s="286" t="s">
        <v>749</v>
      </c>
    </row>
    <row r="86" spans="1:4" s="111" customFormat="1" ht="26.25" thickBot="1">
      <c r="A86" s="298" t="s">
        <v>226</v>
      </c>
      <c r="B86" s="294" t="s">
        <v>726</v>
      </c>
      <c r="C86" s="314"/>
      <c r="D86" s="296" t="s">
        <v>227</v>
      </c>
    </row>
    <row r="87" s="111" customFormat="1" ht="12.75"/>
    <row r="88" s="111" customFormat="1" ht="38.25">
      <c r="B88" s="315" t="s">
        <v>228</v>
      </c>
    </row>
    <row r="89" s="111" customFormat="1" ht="12.75"/>
    <row r="90" s="111" customFormat="1" ht="13.5" thickBot="1"/>
    <row r="91" spans="1:4" ht="16.5" thickBot="1">
      <c r="A91" s="83" t="s">
        <v>42</v>
      </c>
      <c r="B91" s="84" t="s">
        <v>586</v>
      </c>
      <c r="C91" s="84" t="s">
        <v>656</v>
      </c>
      <c r="D91" s="85" t="s">
        <v>588</v>
      </c>
    </row>
    <row r="92" spans="1:4" ht="16.5" thickBot="1">
      <c r="A92" s="280" t="s">
        <v>845</v>
      </c>
      <c r="B92" s="86" t="s">
        <v>589</v>
      </c>
      <c r="C92" s="87" t="s">
        <v>590</v>
      </c>
      <c r="D92" s="281"/>
    </row>
    <row r="93" spans="1:4" ht="19.5">
      <c r="A93" s="282" t="s">
        <v>846</v>
      </c>
      <c r="B93" s="65" t="s">
        <v>705</v>
      </c>
      <c r="C93" s="59" t="s">
        <v>590</v>
      </c>
      <c r="D93" s="283" t="s">
        <v>229</v>
      </c>
    </row>
    <row r="94" spans="1:4" ht="15.75">
      <c r="A94" s="282" t="s">
        <v>847</v>
      </c>
      <c r="B94" s="65" t="s">
        <v>707</v>
      </c>
      <c r="C94" s="95" t="s">
        <v>590</v>
      </c>
      <c r="D94" s="284" t="s">
        <v>230</v>
      </c>
    </row>
    <row r="95" spans="1:4" ht="15.75">
      <c r="A95" s="282"/>
      <c r="B95" s="65" t="s">
        <v>237</v>
      </c>
      <c r="C95" s="95" t="s">
        <v>238</v>
      </c>
      <c r="D95" s="317">
        <v>67.86</v>
      </c>
    </row>
    <row r="96" spans="1:4" ht="15.75">
      <c r="A96" s="282" t="s">
        <v>598</v>
      </c>
      <c r="B96" s="65" t="s">
        <v>239</v>
      </c>
      <c r="C96" s="75" t="s">
        <v>240</v>
      </c>
      <c r="D96" s="316">
        <v>5220</v>
      </c>
    </row>
    <row r="97" spans="1:4" ht="25.5">
      <c r="A97" s="282" t="s">
        <v>599</v>
      </c>
      <c r="B97" s="65" t="s">
        <v>711</v>
      </c>
      <c r="C97" s="95" t="s">
        <v>590</v>
      </c>
      <c r="D97" s="311" t="s">
        <v>241</v>
      </c>
    </row>
    <row r="98" spans="1:4" ht="15.75">
      <c r="A98" s="282" t="s">
        <v>601</v>
      </c>
      <c r="B98" s="65" t="s">
        <v>713</v>
      </c>
      <c r="C98" s="95" t="s">
        <v>590</v>
      </c>
      <c r="D98" s="297"/>
    </row>
    <row r="99" spans="1:4" ht="25.5">
      <c r="A99" s="282" t="s">
        <v>603</v>
      </c>
      <c r="B99" s="89" t="s">
        <v>715</v>
      </c>
      <c r="C99" s="95" t="s">
        <v>590</v>
      </c>
      <c r="D99" s="286" t="s">
        <v>233</v>
      </c>
    </row>
    <row r="100" spans="1:4" ht="15.75">
      <c r="A100" s="282" t="s">
        <v>605</v>
      </c>
      <c r="B100" s="65" t="s">
        <v>716</v>
      </c>
      <c r="C100" s="97" t="s">
        <v>590</v>
      </c>
      <c r="D100" s="287">
        <v>42552</v>
      </c>
    </row>
    <row r="101" spans="1:4" ht="15.75">
      <c r="A101" s="282" t="s">
        <v>607</v>
      </c>
      <c r="B101" s="75" t="s">
        <v>717</v>
      </c>
      <c r="C101" s="98" t="s">
        <v>212</v>
      </c>
      <c r="D101" s="285">
        <v>13</v>
      </c>
    </row>
    <row r="102" spans="1:4" ht="26.25" thickBot="1">
      <c r="A102" s="298">
        <v>11</v>
      </c>
      <c r="B102" s="294" t="s">
        <v>213</v>
      </c>
      <c r="C102" s="299" t="s">
        <v>590</v>
      </c>
      <c r="D102" s="296" t="s">
        <v>234</v>
      </c>
    </row>
    <row r="104" ht="12.75">
      <c r="B104" t="s">
        <v>242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03"/>
  <sheetViews>
    <sheetView zoomScalePageLayoutView="0" workbookViewId="0" topLeftCell="C19">
      <selection activeCell="H35" sqref="G34:H35"/>
    </sheetView>
  </sheetViews>
  <sheetFormatPr defaultColWidth="9.140625" defaultRowHeight="12.75"/>
  <cols>
    <col min="2" max="2" width="61.28125" style="0" customWidth="1"/>
    <col min="3" max="3" width="19.8515625" style="0" customWidth="1"/>
    <col min="4" max="4" width="62.140625" style="0" customWidth="1"/>
  </cols>
  <sheetData>
    <row r="1" spans="1:4" ht="14.25">
      <c r="A1" s="82" t="s">
        <v>703</v>
      </c>
      <c r="B1" s="27"/>
      <c r="C1" s="27"/>
      <c r="D1" s="27"/>
    </row>
    <row r="2" spans="1:4" ht="14.25">
      <c r="A2" s="82" t="s">
        <v>704</v>
      </c>
      <c r="B2" s="27"/>
      <c r="C2" s="27"/>
      <c r="D2" s="27"/>
    </row>
    <row r="3" spans="1:4" ht="12.75">
      <c r="A3" s="27"/>
      <c r="B3" s="27"/>
      <c r="C3" s="27"/>
      <c r="D3" s="27"/>
    </row>
    <row r="4" ht="12.75">
      <c r="D4" s="279" t="s">
        <v>73</v>
      </c>
    </row>
    <row r="5" ht="13.5" thickBot="1"/>
    <row r="6" spans="1:4" ht="16.5" thickBot="1">
      <c r="A6" s="83" t="s">
        <v>42</v>
      </c>
      <c r="B6" s="84" t="s">
        <v>586</v>
      </c>
      <c r="C6" s="84" t="s">
        <v>656</v>
      </c>
      <c r="D6" s="85" t="s">
        <v>588</v>
      </c>
    </row>
    <row r="7" spans="1:4" ht="16.5" thickBot="1">
      <c r="A7" s="280" t="s">
        <v>845</v>
      </c>
      <c r="B7" s="86" t="s">
        <v>589</v>
      </c>
      <c r="C7" s="87" t="s">
        <v>590</v>
      </c>
      <c r="D7" s="281"/>
    </row>
    <row r="8" spans="1:4" ht="19.5">
      <c r="A8" s="282" t="s">
        <v>846</v>
      </c>
      <c r="B8" s="65" t="s">
        <v>705</v>
      </c>
      <c r="C8" s="59" t="s">
        <v>590</v>
      </c>
      <c r="D8" s="283" t="s">
        <v>207</v>
      </c>
    </row>
    <row r="9" spans="1:4" ht="15.75">
      <c r="A9" s="282" t="s">
        <v>847</v>
      </c>
      <c r="B9" s="65" t="s">
        <v>707</v>
      </c>
      <c r="C9" s="95" t="s">
        <v>590</v>
      </c>
      <c r="D9" s="284" t="s">
        <v>708</v>
      </c>
    </row>
    <row r="10" spans="1:4" ht="15.75">
      <c r="A10" s="282" t="s">
        <v>848</v>
      </c>
      <c r="B10" s="65" t="s">
        <v>376</v>
      </c>
      <c r="C10" s="95" t="s">
        <v>590</v>
      </c>
      <c r="D10" s="284" t="s">
        <v>380</v>
      </c>
    </row>
    <row r="11" spans="1:4" ht="15.75">
      <c r="A11" s="282" t="s">
        <v>598</v>
      </c>
      <c r="B11" s="65" t="s">
        <v>709</v>
      </c>
      <c r="C11" s="75" t="s">
        <v>710</v>
      </c>
      <c r="D11" s="316">
        <v>35.55</v>
      </c>
    </row>
    <row r="12" spans="1:4" ht="15.75">
      <c r="A12" s="282" t="s">
        <v>599</v>
      </c>
      <c r="B12" s="65" t="s">
        <v>711</v>
      </c>
      <c r="C12" s="95" t="s">
        <v>590</v>
      </c>
      <c r="D12" s="284" t="s">
        <v>208</v>
      </c>
    </row>
    <row r="13" spans="1:4" ht="15.75">
      <c r="A13" s="282" t="s">
        <v>601</v>
      </c>
      <c r="B13" s="65" t="s">
        <v>713</v>
      </c>
      <c r="C13" s="95" t="s">
        <v>590</v>
      </c>
      <c r="D13" s="284" t="s">
        <v>714</v>
      </c>
    </row>
    <row r="14" spans="1:4" ht="31.5">
      <c r="A14" s="282" t="s">
        <v>603</v>
      </c>
      <c r="B14" s="89" t="s">
        <v>715</v>
      </c>
      <c r="C14" s="95" t="s">
        <v>590</v>
      </c>
      <c r="D14" s="286" t="s">
        <v>74</v>
      </c>
    </row>
    <row r="15" spans="1:4" ht="15.75">
      <c r="A15" s="282" t="s">
        <v>605</v>
      </c>
      <c r="B15" s="65" t="s">
        <v>716</v>
      </c>
      <c r="C15" s="97" t="s">
        <v>590</v>
      </c>
      <c r="D15" s="287">
        <v>42917</v>
      </c>
    </row>
    <row r="16" spans="1:4" ht="15.75">
      <c r="A16" s="282" t="s">
        <v>607</v>
      </c>
      <c r="B16" s="75" t="s">
        <v>717</v>
      </c>
      <c r="C16" s="98" t="s">
        <v>210</v>
      </c>
      <c r="D16" s="288">
        <v>8.208</v>
      </c>
    </row>
    <row r="17" spans="1:4" ht="31.5">
      <c r="A17" s="289">
        <v>11</v>
      </c>
      <c r="B17" s="89" t="s">
        <v>719</v>
      </c>
      <c r="C17" s="99" t="s">
        <v>590</v>
      </c>
      <c r="D17" s="286" t="s">
        <v>75</v>
      </c>
    </row>
    <row r="18" spans="1:4" ht="15.75">
      <c r="A18" s="290" t="s">
        <v>720</v>
      </c>
      <c r="B18" s="65" t="s">
        <v>721</v>
      </c>
      <c r="C18" s="291" t="s">
        <v>211</v>
      </c>
      <c r="D18" s="336">
        <v>0.029</v>
      </c>
    </row>
    <row r="19" spans="1:4" ht="26.25" thickBot="1">
      <c r="A19" s="293" t="s">
        <v>723</v>
      </c>
      <c r="B19" s="294" t="s">
        <v>724</v>
      </c>
      <c r="C19" s="295" t="s">
        <v>590</v>
      </c>
      <c r="D19" s="286" t="s">
        <v>76</v>
      </c>
    </row>
    <row r="22" ht="13.5" thickBot="1"/>
    <row r="23" spans="1:4" ht="16.5" thickBot="1">
      <c r="A23" s="83" t="s">
        <v>42</v>
      </c>
      <c r="B23" s="84" t="s">
        <v>586</v>
      </c>
      <c r="C23" s="84" t="s">
        <v>656</v>
      </c>
      <c r="D23" s="85" t="s">
        <v>588</v>
      </c>
    </row>
    <row r="24" spans="1:4" ht="16.5" thickBot="1">
      <c r="A24" s="280" t="s">
        <v>845</v>
      </c>
      <c r="B24" s="86" t="s">
        <v>589</v>
      </c>
      <c r="C24" s="87" t="s">
        <v>590</v>
      </c>
      <c r="D24" s="281"/>
    </row>
    <row r="25" spans="1:4" ht="19.5">
      <c r="A25" s="282" t="s">
        <v>846</v>
      </c>
      <c r="B25" s="65" t="s">
        <v>705</v>
      </c>
      <c r="C25" s="59" t="s">
        <v>590</v>
      </c>
      <c r="D25" s="283" t="s">
        <v>381</v>
      </c>
    </row>
    <row r="26" spans="1:4" ht="15.75">
      <c r="A26" s="282" t="s">
        <v>847</v>
      </c>
      <c r="B26" s="65" t="s">
        <v>707</v>
      </c>
      <c r="C26" s="95" t="s">
        <v>590</v>
      </c>
      <c r="D26" s="284" t="s">
        <v>708</v>
      </c>
    </row>
    <row r="27" spans="1:4" ht="15.75">
      <c r="A27" s="282" t="s">
        <v>848</v>
      </c>
      <c r="B27" s="65" t="s">
        <v>376</v>
      </c>
      <c r="C27" s="95" t="s">
        <v>590</v>
      </c>
      <c r="D27" s="284" t="s">
        <v>380</v>
      </c>
    </row>
    <row r="28" spans="1:4" ht="15.75">
      <c r="A28" s="282" t="s">
        <v>598</v>
      </c>
      <c r="B28" s="65" t="s">
        <v>709</v>
      </c>
      <c r="C28" s="75" t="s">
        <v>710</v>
      </c>
      <c r="D28" s="316">
        <v>24.19</v>
      </c>
    </row>
    <row r="29" spans="1:4" ht="15.75">
      <c r="A29" s="282" t="s">
        <v>599</v>
      </c>
      <c r="B29" s="65" t="s">
        <v>711</v>
      </c>
      <c r="C29" s="95" t="s">
        <v>590</v>
      </c>
      <c r="D29" s="284" t="s">
        <v>208</v>
      </c>
    </row>
    <row r="30" spans="1:4" ht="15.75">
      <c r="A30" s="282" t="s">
        <v>601</v>
      </c>
      <c r="B30" s="65" t="s">
        <v>713</v>
      </c>
      <c r="C30" s="95" t="s">
        <v>590</v>
      </c>
      <c r="D30" s="297" t="s">
        <v>714</v>
      </c>
    </row>
    <row r="31" spans="1:4" ht="31.5">
      <c r="A31" s="282" t="s">
        <v>603</v>
      </c>
      <c r="B31" s="89" t="s">
        <v>715</v>
      </c>
      <c r="C31" s="95" t="s">
        <v>590</v>
      </c>
      <c r="D31" s="286" t="s">
        <v>77</v>
      </c>
    </row>
    <row r="32" spans="1:4" ht="15.75">
      <c r="A32" s="282" t="s">
        <v>605</v>
      </c>
      <c r="B32" s="65" t="s">
        <v>716</v>
      </c>
      <c r="C32" s="97" t="s">
        <v>590</v>
      </c>
      <c r="D32" s="287">
        <v>42917</v>
      </c>
    </row>
    <row r="33" spans="1:4" ht="15.75">
      <c r="A33" s="282" t="s">
        <v>607</v>
      </c>
      <c r="B33" s="75" t="s">
        <v>717</v>
      </c>
      <c r="C33" s="98" t="s">
        <v>212</v>
      </c>
      <c r="D33" s="285">
        <v>7.144</v>
      </c>
    </row>
    <row r="34" spans="1:4" ht="26.25" thickBot="1">
      <c r="A34" s="298">
        <v>11</v>
      </c>
      <c r="B34" s="294" t="s">
        <v>213</v>
      </c>
      <c r="C34" s="299" t="s">
        <v>590</v>
      </c>
      <c r="D34" s="296" t="s">
        <v>395</v>
      </c>
    </row>
    <row r="37" ht="13.5" thickBot="1"/>
    <row r="38" spans="1:4" ht="16.5" thickBot="1">
      <c r="A38" s="83" t="s">
        <v>42</v>
      </c>
      <c r="B38" s="84" t="s">
        <v>586</v>
      </c>
      <c r="C38" s="84" t="s">
        <v>656</v>
      </c>
      <c r="D38" s="85" t="s">
        <v>588</v>
      </c>
    </row>
    <row r="39" spans="1:4" ht="15.75">
      <c r="A39" s="280" t="s">
        <v>845</v>
      </c>
      <c r="B39" s="86" t="s">
        <v>589</v>
      </c>
      <c r="C39" s="87" t="s">
        <v>590</v>
      </c>
      <c r="D39" s="300"/>
    </row>
    <row r="40" spans="1:4" ht="18.75">
      <c r="A40" s="282" t="s">
        <v>846</v>
      </c>
      <c r="B40" s="65" t="s">
        <v>705</v>
      </c>
      <c r="C40" s="95" t="s">
        <v>590</v>
      </c>
      <c r="D40" s="301" t="s">
        <v>3</v>
      </c>
    </row>
    <row r="41" spans="1:4" ht="15.75">
      <c r="A41" s="282" t="s">
        <v>847</v>
      </c>
      <c r="B41" s="65" t="s">
        <v>707</v>
      </c>
      <c r="C41" s="95" t="s">
        <v>590</v>
      </c>
      <c r="D41" s="284" t="s">
        <v>708</v>
      </c>
    </row>
    <row r="42" spans="1:4" ht="15.75">
      <c r="A42" s="282" t="s">
        <v>848</v>
      </c>
      <c r="B42" s="65" t="s">
        <v>376</v>
      </c>
      <c r="C42" s="95" t="s">
        <v>590</v>
      </c>
      <c r="D42" s="284" t="s">
        <v>383</v>
      </c>
    </row>
    <row r="43" spans="1:4" ht="15.75">
      <c r="A43" s="282" t="s">
        <v>598</v>
      </c>
      <c r="B43" s="65" t="s">
        <v>709</v>
      </c>
      <c r="C43" s="75" t="s">
        <v>710</v>
      </c>
      <c r="D43" s="316">
        <v>1788.88</v>
      </c>
    </row>
    <row r="44" spans="1:4" ht="15.75">
      <c r="A44" s="282" t="s">
        <v>599</v>
      </c>
      <c r="B44" s="65" t="s">
        <v>711</v>
      </c>
      <c r="C44" s="95" t="s">
        <v>590</v>
      </c>
      <c r="D44" s="284" t="s">
        <v>214</v>
      </c>
    </row>
    <row r="45" spans="1:4" ht="15.75">
      <c r="A45" s="282" t="s">
        <v>601</v>
      </c>
      <c r="B45" s="65" t="s">
        <v>713</v>
      </c>
      <c r="C45" s="95" t="s">
        <v>590</v>
      </c>
      <c r="D45" s="297" t="s">
        <v>728</v>
      </c>
    </row>
    <row r="46" spans="1:4" ht="31.5">
      <c r="A46" s="282" t="s">
        <v>603</v>
      </c>
      <c r="B46" s="89" t="s">
        <v>715</v>
      </c>
      <c r="C46" s="95" t="s">
        <v>590</v>
      </c>
      <c r="D46" s="286" t="s">
        <v>78</v>
      </c>
    </row>
    <row r="47" spans="1:4" ht="15.75">
      <c r="A47" s="282" t="s">
        <v>605</v>
      </c>
      <c r="B47" s="65" t="s">
        <v>716</v>
      </c>
      <c r="C47" s="97" t="s">
        <v>590</v>
      </c>
      <c r="D47" s="287">
        <v>42917</v>
      </c>
    </row>
    <row r="48" spans="1:4" ht="15.75">
      <c r="A48" s="282" t="s">
        <v>607</v>
      </c>
      <c r="B48" s="75" t="s">
        <v>9</v>
      </c>
      <c r="C48" s="104" t="s">
        <v>215</v>
      </c>
      <c r="D48" s="302">
        <v>0.0323</v>
      </c>
    </row>
    <row r="49" spans="1:4" ht="15.75">
      <c r="A49" s="282" t="s">
        <v>730</v>
      </c>
      <c r="B49" s="75" t="s">
        <v>11</v>
      </c>
      <c r="C49" s="104" t="s">
        <v>215</v>
      </c>
      <c r="D49" s="303">
        <v>0.0283</v>
      </c>
    </row>
    <row r="50" spans="1:4" ht="15.75">
      <c r="A50" s="282" t="s">
        <v>731</v>
      </c>
      <c r="B50" s="75" t="s">
        <v>12</v>
      </c>
      <c r="C50" s="104" t="s">
        <v>215</v>
      </c>
      <c r="D50" s="303">
        <v>0.0243</v>
      </c>
    </row>
    <row r="51" spans="1:4" ht="15.75">
      <c r="A51" s="282" t="s">
        <v>732</v>
      </c>
      <c r="B51" s="75" t="s">
        <v>13</v>
      </c>
      <c r="C51" s="104" t="s">
        <v>215</v>
      </c>
      <c r="D51" s="304">
        <v>0.0254</v>
      </c>
    </row>
    <row r="52" spans="1:4" ht="25.5">
      <c r="A52" s="289">
        <v>11</v>
      </c>
      <c r="B52" s="89" t="s">
        <v>726</v>
      </c>
      <c r="C52" s="99" t="s">
        <v>590</v>
      </c>
      <c r="D52" s="305" t="s">
        <v>216</v>
      </c>
    </row>
    <row r="53" ht="15.75">
      <c r="B53" s="306" t="s">
        <v>85</v>
      </c>
    </row>
    <row r="55" ht="13.5" thickBot="1"/>
    <row r="56" spans="1:4" ht="16.5" thickBot="1">
      <c r="A56" s="83" t="s">
        <v>42</v>
      </c>
      <c r="B56" s="84" t="s">
        <v>586</v>
      </c>
      <c r="C56" s="84" t="s">
        <v>656</v>
      </c>
      <c r="D56" s="85" t="s">
        <v>588</v>
      </c>
    </row>
    <row r="57" spans="1:4" ht="15.75">
      <c r="A57" s="280" t="s">
        <v>845</v>
      </c>
      <c r="B57" s="86" t="s">
        <v>589</v>
      </c>
      <c r="C57" s="87" t="s">
        <v>590</v>
      </c>
      <c r="D57" s="300"/>
    </row>
    <row r="58" spans="1:4" ht="18.75">
      <c r="A58" s="282" t="s">
        <v>846</v>
      </c>
      <c r="B58" s="65" t="s">
        <v>705</v>
      </c>
      <c r="C58" s="95" t="s">
        <v>590</v>
      </c>
      <c r="D58" s="301" t="s">
        <v>734</v>
      </c>
    </row>
    <row r="59" spans="1:4" ht="15.75">
      <c r="A59" s="282" t="s">
        <v>847</v>
      </c>
      <c r="B59" s="65" t="s">
        <v>707</v>
      </c>
      <c r="C59" s="95" t="s">
        <v>590</v>
      </c>
      <c r="D59" s="284" t="s">
        <v>708</v>
      </c>
    </row>
    <row r="60" spans="1:4" ht="15.75">
      <c r="A60" s="282" t="s">
        <v>848</v>
      </c>
      <c r="B60" s="65" t="s">
        <v>376</v>
      </c>
      <c r="C60" s="95" t="s">
        <v>590</v>
      </c>
      <c r="D60" s="284" t="s">
        <v>383</v>
      </c>
    </row>
    <row r="61" spans="1:4" ht="15.75">
      <c r="A61" s="282" t="s">
        <v>598</v>
      </c>
      <c r="B61" s="65" t="s">
        <v>709</v>
      </c>
      <c r="C61" s="75" t="s">
        <v>236</v>
      </c>
      <c r="D61" s="316">
        <v>1788.88</v>
      </c>
    </row>
    <row r="62" spans="1:4" ht="15.75">
      <c r="A62" s="282"/>
      <c r="B62" s="65" t="s">
        <v>79</v>
      </c>
      <c r="C62" s="75" t="s">
        <v>80</v>
      </c>
      <c r="D62" s="316">
        <v>95.31</v>
      </c>
    </row>
    <row r="63" spans="1:4" ht="15.75">
      <c r="A63" s="282" t="s">
        <v>599</v>
      </c>
      <c r="B63" s="65" t="s">
        <v>711</v>
      </c>
      <c r="C63" s="95" t="s">
        <v>590</v>
      </c>
      <c r="D63" s="284" t="s">
        <v>214</v>
      </c>
    </row>
    <row r="64" spans="1:4" ht="15.75">
      <c r="A64" s="282" t="s">
        <v>601</v>
      </c>
      <c r="B64" s="65" t="s">
        <v>713</v>
      </c>
      <c r="C64" s="95" t="s">
        <v>590</v>
      </c>
      <c r="D64" s="297" t="s">
        <v>728</v>
      </c>
    </row>
    <row r="65" spans="1:4" ht="31.5">
      <c r="A65" s="282" t="s">
        <v>603</v>
      </c>
      <c r="B65" s="89" t="s">
        <v>715</v>
      </c>
      <c r="C65" s="95" t="s">
        <v>590</v>
      </c>
      <c r="D65" s="286" t="s">
        <v>81</v>
      </c>
    </row>
    <row r="66" spans="1:4" ht="15.75">
      <c r="A66" s="282" t="s">
        <v>605</v>
      </c>
      <c r="B66" s="65" t="s">
        <v>716</v>
      </c>
      <c r="C66" s="97" t="s">
        <v>590</v>
      </c>
      <c r="D66" s="287">
        <v>42917</v>
      </c>
    </row>
    <row r="67" spans="1:4" ht="15.75">
      <c r="A67" s="282" t="s">
        <v>607</v>
      </c>
      <c r="B67" s="75" t="s">
        <v>735</v>
      </c>
      <c r="C67" s="108" t="s">
        <v>210</v>
      </c>
      <c r="D67" s="302">
        <v>3.496</v>
      </c>
    </row>
    <row r="68" spans="1:4" ht="26.25" thickBot="1">
      <c r="A68" s="298">
        <v>11</v>
      </c>
      <c r="B68" s="294" t="s">
        <v>213</v>
      </c>
      <c r="C68" s="299" t="s">
        <v>590</v>
      </c>
      <c r="D68" s="296" t="s">
        <v>395</v>
      </c>
    </row>
    <row r="71" ht="13.5" thickBot="1"/>
    <row r="72" spans="1:4" ht="16.5" thickBot="1">
      <c r="A72" s="83" t="s">
        <v>42</v>
      </c>
      <c r="B72" s="84" t="s">
        <v>586</v>
      </c>
      <c r="C72" s="84" t="s">
        <v>656</v>
      </c>
      <c r="D72" s="85" t="s">
        <v>588</v>
      </c>
    </row>
    <row r="73" spans="1:4" ht="15.75">
      <c r="A73" s="307" t="s">
        <v>845</v>
      </c>
      <c r="B73" s="308" t="s">
        <v>589</v>
      </c>
      <c r="C73" s="309" t="s">
        <v>590</v>
      </c>
      <c r="D73" s="310"/>
    </row>
    <row r="74" spans="1:4" ht="18.75">
      <c r="A74" s="282" t="s">
        <v>846</v>
      </c>
      <c r="B74" s="65" t="s">
        <v>705</v>
      </c>
      <c r="C74" s="95" t="s">
        <v>590</v>
      </c>
      <c r="D74" s="301" t="s">
        <v>22</v>
      </c>
    </row>
    <row r="75" spans="1:4" ht="15.75">
      <c r="A75" s="282" t="s">
        <v>847</v>
      </c>
      <c r="B75" s="65" t="s">
        <v>707</v>
      </c>
      <c r="C75" s="95" t="s">
        <v>590</v>
      </c>
      <c r="D75" s="311" t="s">
        <v>217</v>
      </c>
    </row>
    <row r="76" spans="1:4" ht="15.75">
      <c r="A76" s="282" t="s">
        <v>848</v>
      </c>
      <c r="B76" s="65" t="s">
        <v>376</v>
      </c>
      <c r="C76" s="95" t="s">
        <v>590</v>
      </c>
      <c r="D76" s="284" t="s">
        <v>218</v>
      </c>
    </row>
    <row r="77" spans="1:4" ht="25.5">
      <c r="A77" s="282" t="s">
        <v>598</v>
      </c>
      <c r="B77" s="89" t="s">
        <v>738</v>
      </c>
      <c r="C77" s="75" t="s">
        <v>710</v>
      </c>
      <c r="D77" s="316">
        <v>3.38</v>
      </c>
    </row>
    <row r="78" spans="1:4" ht="15.75">
      <c r="A78" s="282" t="s">
        <v>739</v>
      </c>
      <c r="B78" s="89" t="s">
        <v>740</v>
      </c>
      <c r="C78" s="75" t="s">
        <v>710</v>
      </c>
      <c r="D78" s="316">
        <v>4.25</v>
      </c>
    </row>
    <row r="79" spans="1:4" ht="15.75">
      <c r="A79" s="282" t="s">
        <v>599</v>
      </c>
      <c r="B79" s="65" t="s">
        <v>711</v>
      </c>
      <c r="C79" s="95" t="s">
        <v>590</v>
      </c>
      <c r="D79" s="284" t="s">
        <v>219</v>
      </c>
    </row>
    <row r="80" spans="1:4" ht="15.75">
      <c r="A80" s="282" t="s">
        <v>601</v>
      </c>
      <c r="B80" s="65" t="s">
        <v>713</v>
      </c>
      <c r="C80" s="95" t="s">
        <v>590</v>
      </c>
      <c r="D80" s="297" t="s">
        <v>220</v>
      </c>
    </row>
    <row r="81" spans="1:4" ht="25.5">
      <c r="A81" s="282" t="s">
        <v>603</v>
      </c>
      <c r="B81" s="89" t="s">
        <v>715</v>
      </c>
      <c r="C81" s="95" t="s">
        <v>590</v>
      </c>
      <c r="D81" s="286" t="s">
        <v>743</v>
      </c>
    </row>
    <row r="82" spans="1:4" ht="15.75">
      <c r="A82" s="282" t="s">
        <v>605</v>
      </c>
      <c r="B82" s="65" t="s">
        <v>716</v>
      </c>
      <c r="C82" s="97" t="s">
        <v>590</v>
      </c>
      <c r="D82" s="287">
        <v>42917</v>
      </c>
    </row>
    <row r="83" spans="1:4" ht="27.75" customHeight="1">
      <c r="A83" s="289">
        <v>10</v>
      </c>
      <c r="B83" s="65" t="s">
        <v>717</v>
      </c>
      <c r="C83" s="59" t="s">
        <v>221</v>
      </c>
      <c r="D83" s="312" t="s">
        <v>222</v>
      </c>
    </row>
    <row r="84" spans="1:4" ht="31.5">
      <c r="A84" s="313">
        <v>11</v>
      </c>
      <c r="B84" s="89" t="s">
        <v>744</v>
      </c>
      <c r="C84" s="58" t="s">
        <v>223</v>
      </c>
      <c r="D84" s="304">
        <v>0.6</v>
      </c>
    </row>
    <row r="85" spans="1:4" ht="32.25" customHeight="1">
      <c r="A85" s="313" t="s">
        <v>224</v>
      </c>
      <c r="B85" s="89" t="s">
        <v>225</v>
      </c>
      <c r="C85" s="58" t="s">
        <v>223</v>
      </c>
      <c r="D85" s="304">
        <v>1.3</v>
      </c>
    </row>
    <row r="86" spans="1:4" ht="30" customHeight="1">
      <c r="A86" s="289">
        <v>12</v>
      </c>
      <c r="B86" s="89" t="s">
        <v>726</v>
      </c>
      <c r="C86" s="59"/>
      <c r="D86" s="286" t="s">
        <v>82</v>
      </c>
    </row>
    <row r="87" spans="1:4" s="111" customFormat="1" ht="26.25" thickBot="1">
      <c r="A87" s="298" t="s">
        <v>226</v>
      </c>
      <c r="B87" s="294" t="s">
        <v>724</v>
      </c>
      <c r="C87" s="314"/>
      <c r="D87" s="286" t="s">
        <v>76</v>
      </c>
    </row>
    <row r="88" s="111" customFormat="1" ht="12.75"/>
    <row r="89" s="111" customFormat="1" ht="38.25">
      <c r="B89" s="315" t="s">
        <v>228</v>
      </c>
    </row>
    <row r="90" s="111" customFormat="1" ht="12.75"/>
    <row r="91" s="111" customFormat="1" ht="13.5" thickBot="1"/>
    <row r="92" spans="1:4" ht="16.5" thickBot="1">
      <c r="A92" s="83" t="s">
        <v>42</v>
      </c>
      <c r="B92" s="84" t="s">
        <v>586</v>
      </c>
      <c r="C92" s="84" t="s">
        <v>656</v>
      </c>
      <c r="D92" s="85" t="s">
        <v>588</v>
      </c>
    </row>
    <row r="93" spans="1:4" ht="16.5" thickBot="1">
      <c r="A93" s="280" t="s">
        <v>845</v>
      </c>
      <c r="B93" s="86" t="s">
        <v>589</v>
      </c>
      <c r="C93" s="87" t="s">
        <v>590</v>
      </c>
      <c r="D93" s="281"/>
    </row>
    <row r="94" spans="1:4" ht="19.5">
      <c r="A94" s="282" t="s">
        <v>846</v>
      </c>
      <c r="B94" s="65" t="s">
        <v>705</v>
      </c>
      <c r="C94" s="59" t="s">
        <v>590</v>
      </c>
      <c r="D94" s="283" t="s">
        <v>229</v>
      </c>
    </row>
    <row r="95" spans="1:4" ht="15.75">
      <c r="A95" s="282" t="s">
        <v>847</v>
      </c>
      <c r="B95" s="65" t="s">
        <v>707</v>
      </c>
      <c r="C95" s="95" t="s">
        <v>590</v>
      </c>
      <c r="D95" s="284" t="s">
        <v>230</v>
      </c>
    </row>
    <row r="96" spans="1:4" ht="15.75">
      <c r="A96" s="282"/>
      <c r="B96" s="65" t="s">
        <v>83</v>
      </c>
      <c r="C96" s="95" t="s">
        <v>238</v>
      </c>
      <c r="D96" s="317">
        <v>70.49</v>
      </c>
    </row>
    <row r="97" spans="1:4" ht="15.75">
      <c r="A97" s="282" t="s">
        <v>598</v>
      </c>
      <c r="B97" s="65" t="s">
        <v>239</v>
      </c>
      <c r="C97" s="75" t="s">
        <v>240</v>
      </c>
      <c r="D97" s="316">
        <v>5422</v>
      </c>
    </row>
    <row r="98" spans="1:4" ht="25.5">
      <c r="A98" s="282" t="s">
        <v>599</v>
      </c>
      <c r="B98" s="65" t="s">
        <v>711</v>
      </c>
      <c r="C98" s="95" t="s">
        <v>590</v>
      </c>
      <c r="D98" s="311" t="s">
        <v>241</v>
      </c>
    </row>
    <row r="99" spans="1:4" ht="15.75">
      <c r="A99" s="282" t="s">
        <v>601</v>
      </c>
      <c r="B99" s="65" t="s">
        <v>713</v>
      </c>
      <c r="C99" s="95" t="s">
        <v>590</v>
      </c>
      <c r="D99" s="297"/>
    </row>
    <row r="100" spans="1:4" ht="31.5">
      <c r="A100" s="282" t="s">
        <v>603</v>
      </c>
      <c r="B100" s="89" t="s">
        <v>715</v>
      </c>
      <c r="C100" s="95" t="s">
        <v>590</v>
      </c>
      <c r="D100" s="286" t="s">
        <v>84</v>
      </c>
    </row>
    <row r="101" spans="1:4" ht="15.75">
      <c r="A101" s="282" t="s">
        <v>605</v>
      </c>
      <c r="B101" s="65" t="s">
        <v>716</v>
      </c>
      <c r="C101" s="97" t="s">
        <v>590</v>
      </c>
      <c r="D101" s="287">
        <v>42917</v>
      </c>
    </row>
    <row r="102" spans="1:4" ht="15.75">
      <c r="A102" s="282" t="s">
        <v>607</v>
      </c>
      <c r="B102" s="75" t="s">
        <v>717</v>
      </c>
      <c r="C102" s="98" t="s">
        <v>212</v>
      </c>
      <c r="D102" s="285">
        <v>13</v>
      </c>
    </row>
    <row r="103" spans="1:4" ht="26.25" thickBot="1">
      <c r="A103" s="298">
        <v>11</v>
      </c>
      <c r="B103" s="294" t="s">
        <v>213</v>
      </c>
      <c r="C103" s="299" t="s">
        <v>590</v>
      </c>
      <c r="D103" s="296" t="s">
        <v>234</v>
      </c>
    </row>
  </sheetData>
  <sheetProtection/>
  <printOptions/>
  <pageMargins left="0.4724409448818898" right="0.31496062992125984" top="0.31496062992125984" bottom="0.3937007874015748" header="0.31496062992125984" footer="0.5118110236220472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0.421875" style="27" customWidth="1"/>
    <col min="5" max="16384" width="9.140625" style="27" customWidth="1"/>
  </cols>
  <sheetData>
    <row r="1" ht="15.75">
      <c r="A1" s="57" t="s">
        <v>750</v>
      </c>
    </row>
    <row r="2" ht="15.75">
      <c r="A2" s="57" t="s">
        <v>751</v>
      </c>
    </row>
    <row r="4" spans="1:4" ht="31.5">
      <c r="A4" s="58" t="s">
        <v>42</v>
      </c>
      <c r="B4" s="59" t="s">
        <v>586</v>
      </c>
      <c r="C4" s="59" t="s">
        <v>656</v>
      </c>
      <c r="D4" s="59" t="s">
        <v>588</v>
      </c>
    </row>
    <row r="5" spans="1:4" ht="15.75">
      <c r="A5" s="65" t="s">
        <v>845</v>
      </c>
      <c r="B5" s="65" t="s">
        <v>589</v>
      </c>
      <c r="C5" s="59" t="s">
        <v>590</v>
      </c>
      <c r="D5" s="455" t="s">
        <v>752</v>
      </c>
    </row>
    <row r="6" spans="1:4" ht="15.75">
      <c r="A6" s="65" t="s">
        <v>846</v>
      </c>
      <c r="B6" s="65" t="s">
        <v>753</v>
      </c>
      <c r="C6" s="59" t="s">
        <v>590</v>
      </c>
      <c r="D6" s="456"/>
    </row>
    <row r="7" spans="1:4" ht="15.75">
      <c r="A7" s="65" t="s">
        <v>847</v>
      </c>
      <c r="B7" s="65" t="s">
        <v>754</v>
      </c>
      <c r="C7" s="59" t="s">
        <v>590</v>
      </c>
      <c r="D7" s="456"/>
    </row>
    <row r="8" spans="1:4" ht="25.5">
      <c r="A8" s="65" t="s">
        <v>848</v>
      </c>
      <c r="B8" s="89" t="s">
        <v>755</v>
      </c>
      <c r="C8" s="65" t="s">
        <v>623</v>
      </c>
      <c r="D8" s="456"/>
    </row>
    <row r="9" spans="1:4" ht="25.5">
      <c r="A9" s="112" t="s">
        <v>756</v>
      </c>
      <c r="B9" s="77"/>
      <c r="C9" s="113"/>
      <c r="D9" s="456"/>
    </row>
    <row r="10" spans="1:4" ht="15.75">
      <c r="A10" s="65" t="s">
        <v>598</v>
      </c>
      <c r="B10" s="65" t="s">
        <v>757</v>
      </c>
      <c r="C10" s="59" t="s">
        <v>590</v>
      </c>
      <c r="D10" s="456"/>
    </row>
    <row r="11" spans="1:4" ht="15.75">
      <c r="A11" s="65" t="s">
        <v>599</v>
      </c>
      <c r="B11" s="65" t="s">
        <v>758</v>
      </c>
      <c r="C11" s="59" t="s">
        <v>590</v>
      </c>
      <c r="D11" s="456"/>
    </row>
    <row r="12" spans="1:4" ht="15.75">
      <c r="A12" s="65" t="s">
        <v>601</v>
      </c>
      <c r="B12" s="65" t="s">
        <v>759</v>
      </c>
      <c r="C12" s="59" t="s">
        <v>590</v>
      </c>
      <c r="D12" s="456"/>
    </row>
    <row r="13" spans="1:4" ht="15.75">
      <c r="A13" s="65" t="s">
        <v>603</v>
      </c>
      <c r="B13" s="65" t="s">
        <v>760</v>
      </c>
      <c r="C13" s="59" t="s">
        <v>590</v>
      </c>
      <c r="D13" s="456"/>
    </row>
    <row r="14" spans="1:4" ht="12.75">
      <c r="A14" s="65" t="s">
        <v>605</v>
      </c>
      <c r="B14" s="65" t="s">
        <v>761</v>
      </c>
      <c r="C14" s="65" t="s">
        <v>710</v>
      </c>
      <c r="D14" s="456"/>
    </row>
    <row r="15" spans="1:4" ht="25.5">
      <c r="A15" s="65" t="s">
        <v>607</v>
      </c>
      <c r="B15" s="89" t="s">
        <v>762</v>
      </c>
      <c r="C15" s="59" t="s">
        <v>590</v>
      </c>
      <c r="D15" s="457"/>
    </row>
  </sheetData>
  <sheetProtection/>
  <mergeCells count="1">
    <mergeCell ref="D5:D1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12.140625" style="27" customWidth="1"/>
    <col min="5" max="16384" width="9.140625" style="27" customWidth="1"/>
  </cols>
  <sheetData>
    <row r="1" ht="15.75">
      <c r="A1" s="57" t="s">
        <v>763</v>
      </c>
    </row>
    <row r="2" ht="15.75">
      <c r="A2" s="57" t="s">
        <v>764</v>
      </c>
    </row>
    <row r="4" spans="1:4" ht="31.5">
      <c r="A4" s="58" t="s">
        <v>42</v>
      </c>
      <c r="B4" s="59" t="s">
        <v>586</v>
      </c>
      <c r="C4" s="59" t="s">
        <v>656</v>
      </c>
      <c r="D4" s="59" t="s">
        <v>588</v>
      </c>
    </row>
    <row r="5" spans="1:4" ht="15.75">
      <c r="A5" s="65" t="s">
        <v>845</v>
      </c>
      <c r="B5" s="65" t="s">
        <v>589</v>
      </c>
      <c r="C5" s="59" t="s">
        <v>590</v>
      </c>
      <c r="D5" s="61"/>
    </row>
    <row r="6" spans="1:4" ht="12.75">
      <c r="A6" s="67" t="s">
        <v>765</v>
      </c>
      <c r="B6" s="68"/>
      <c r="C6" s="68"/>
      <c r="D6" s="69"/>
    </row>
    <row r="7" spans="1:4" ht="15.75">
      <c r="A7" s="65" t="s">
        <v>846</v>
      </c>
      <c r="B7" s="65" t="s">
        <v>766</v>
      </c>
      <c r="C7" s="59" t="s">
        <v>590</v>
      </c>
      <c r="D7" s="61"/>
    </row>
    <row r="8" spans="1:4" ht="38.25">
      <c r="A8" s="65" t="s">
        <v>847</v>
      </c>
      <c r="B8" s="89" t="s">
        <v>767</v>
      </c>
      <c r="C8" s="114" t="s">
        <v>710</v>
      </c>
      <c r="D8" s="61"/>
    </row>
    <row r="9" spans="1:4" ht="38.25">
      <c r="A9" s="65" t="s">
        <v>848</v>
      </c>
      <c r="B9" s="89" t="s">
        <v>768</v>
      </c>
      <c r="C9" s="61"/>
      <c r="D9" s="61"/>
    </row>
    <row r="10" spans="1:4" ht="12.75">
      <c r="A10" s="65" t="s">
        <v>598</v>
      </c>
      <c r="B10" s="65" t="s">
        <v>645</v>
      </c>
      <c r="C10" s="114" t="s">
        <v>590</v>
      </c>
      <c r="D10" s="61"/>
    </row>
    <row r="13" spans="1:6" ht="16.5" customHeight="1">
      <c r="A13" s="458" t="s">
        <v>769</v>
      </c>
      <c r="B13" s="459"/>
      <c r="C13" s="459"/>
      <c r="D13" s="459"/>
      <c r="E13" s="459"/>
      <c r="F13" s="459"/>
    </row>
    <row r="14" spans="1:6" ht="12.75">
      <c r="A14" s="458" t="s">
        <v>770</v>
      </c>
      <c r="B14" s="459"/>
      <c r="C14" s="459"/>
      <c r="D14" s="459"/>
      <c r="E14" s="459"/>
      <c r="F14" s="459"/>
    </row>
    <row r="15" spans="1:6" ht="12.75">
      <c r="A15" s="458" t="s">
        <v>771</v>
      </c>
      <c r="B15" s="459"/>
      <c r="C15" s="459"/>
      <c r="D15" s="459"/>
      <c r="E15" s="459"/>
      <c r="F15" s="459"/>
    </row>
  </sheetData>
  <sheetProtection/>
  <mergeCells count="3">
    <mergeCell ref="A13:F13"/>
    <mergeCell ref="A14:F14"/>
    <mergeCell ref="A15:F1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421875" style="27" customWidth="1"/>
    <col min="2" max="2" width="62.421875" style="27" customWidth="1"/>
    <col min="3" max="3" width="10.8515625" style="27" customWidth="1"/>
    <col min="4" max="4" width="22.57421875" style="27" customWidth="1"/>
    <col min="5" max="16384" width="9.140625" style="27" customWidth="1"/>
  </cols>
  <sheetData>
    <row r="1" ht="15.75">
      <c r="A1" s="57" t="s">
        <v>772</v>
      </c>
    </row>
    <row r="2" ht="15.75">
      <c r="A2" s="57" t="s">
        <v>773</v>
      </c>
    </row>
    <row r="4" spans="1:4" ht="31.5">
      <c r="A4" s="58" t="s">
        <v>42</v>
      </c>
      <c r="B4" s="59" t="s">
        <v>586</v>
      </c>
      <c r="C4" s="59" t="s">
        <v>656</v>
      </c>
      <c r="D4" s="59" t="s">
        <v>588</v>
      </c>
    </row>
    <row r="5" spans="1:4" ht="15.75">
      <c r="A5" s="65" t="s">
        <v>845</v>
      </c>
      <c r="B5" s="65" t="s">
        <v>589</v>
      </c>
      <c r="C5" s="59" t="s">
        <v>590</v>
      </c>
      <c r="D5" s="460" t="s">
        <v>774</v>
      </c>
    </row>
    <row r="6" spans="1:4" ht="25.5">
      <c r="A6" s="65" t="s">
        <v>846</v>
      </c>
      <c r="B6" s="89" t="s">
        <v>775</v>
      </c>
      <c r="C6" s="59" t="s">
        <v>590</v>
      </c>
      <c r="D6" s="461"/>
    </row>
    <row r="7" spans="1:4" ht="25.5">
      <c r="A7" s="65" t="s">
        <v>847</v>
      </c>
      <c r="B7" s="89" t="s">
        <v>776</v>
      </c>
      <c r="C7" s="59" t="s">
        <v>590</v>
      </c>
      <c r="D7" s="461"/>
    </row>
  </sheetData>
  <sheetProtection/>
  <mergeCells count="1">
    <mergeCell ref="D5:D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2018-04-12T05:33:12Z</cp:lastPrinted>
  <dcterms:created xsi:type="dcterms:W3CDTF">1996-10-08T23:32:33Z</dcterms:created>
  <dcterms:modified xsi:type="dcterms:W3CDTF">2018-08-02T04:46:49Z</dcterms:modified>
  <cp:category/>
  <cp:version/>
  <cp:contentType/>
  <cp:contentStatus/>
</cp:coreProperties>
</file>