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965" windowWidth="15480" windowHeight="1140" firstSheet="10" activeTab="14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Услуги по содерж. общего имущ" sheetId="12" r:id="rId12"/>
    <sheet name="Итог2015" sheetId="13" r:id="rId13"/>
    <sheet name="Итог2016" sheetId="14" r:id="rId14"/>
    <sheet name="Итог2017" sheetId="15" r:id="rId15"/>
  </sheets>
  <definedNames>
    <definedName name="_xlnm.Print_Area" localSheetId="13">'Итог2016'!$A$1:$D$146</definedName>
    <definedName name="_xlnm.Print_Area" localSheetId="14">'Итог2017'!$A$1:$D$154</definedName>
  </definedNames>
  <calcPr fullCalcOnLoad="1"/>
</workbook>
</file>

<file path=xl/sharedStrings.xml><?xml version="1.0" encoding="utf-8"?>
<sst xmlns="http://schemas.openxmlformats.org/spreadsheetml/2006/main" count="3819" uniqueCount="879">
  <si>
    <t xml:space="preserve">проверка соответствия параметров вертикальной планировки территории вокруг здания проектным параметрам.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</t>
  </si>
  <si>
    <t>2 раза в год</t>
  </si>
  <si>
    <t>1.2.</t>
  </si>
  <si>
    <t>Подвалы</t>
  </si>
  <si>
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</si>
  <si>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</si>
  <si>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</si>
  <si>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
выявление в элементах деревянных конструкций рубленых, каркасных, брусчатых, сборно-щитовых и иных домов с деревянными стенами дефектов</t>
  </si>
  <si>
    <t>1.4.</t>
  </si>
  <si>
    <t>Перекрытия и покрытия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</si>
  <si>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(покрытия);
</t>
  </si>
  <si>
    <t>1.5.</t>
  </si>
  <si>
    <t>Балки (ригели) перекрытий н покрытий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</si>
  <si>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</si>
  <si>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</si>
  <si>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</si>
  <si>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</si>
  <si>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</si>
  <si>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</si>
  <si>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</si>
  <si>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</si>
  <si>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</si>
  <si>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</si>
  <si>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</si>
  <si>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</si>
  <si>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</si>
  <si>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</si>
  <si>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</si>
  <si>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</si>
  <si>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</si>
  <si>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</si>
  <si>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</si>
  <si>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</si>
  <si>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также о выполнении товариществом, кооперативом смет доходов и расходов</t>
  </si>
  <si>
    <t xml:space="preserve"> Карла Маркса ул 117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</si>
  <si>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</si>
  <si>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</si>
  <si>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</si>
  <si>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</si>
  <si>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</si>
  <si>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</si>
  <si>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</si>
  <si>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</si>
  <si>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</si>
  <si>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</si>
  <si>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</si>
  <si>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</si>
  <si>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</si>
  <si>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</si>
  <si>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</si>
  <si>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</si>
  <si>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</si>
  <si>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</si>
  <si>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</si>
  <si>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</si>
  <si>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</si>
  <si>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</si>
  <si>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</si>
  <si>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</si>
  <si>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</si>
  <si>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</si>
  <si>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</si>
  <si>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</si>
  <si>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</si>
  <si>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</si>
  <si>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</si>
  <si>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</si>
  <si>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</si>
  <si>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</si>
  <si>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</si>
  <si>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</si>
  <si>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</si>
  <si>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</si>
  <si>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</si>
  <si>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</si>
  <si>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</si>
  <si>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</si>
  <si>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</si>
  <si>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</si>
  <si>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</si>
  <si>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</si>
  <si>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</si>
  <si>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</si>
  <si>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</si>
  <si>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</si>
  <si>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</si>
  <si>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</si>
  <si>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</si>
  <si>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</si>
  <si>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</si>
  <si>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Работы, необходимые для надлежащего содержании лифтов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</si>
  <si>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</si>
  <si>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</si>
  <si>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</si>
  <si>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</si>
  <si>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</si>
  <si>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</si>
  <si>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</si>
  <si>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</si>
  <si>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</si>
  <si>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</si>
  <si>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</si>
  <si>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</si>
  <si>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</si>
  <si>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</si>
  <si>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</si>
  <si>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</si>
  <si>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</si>
  <si>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</si>
  <si>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</si>
  <si>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</si>
  <si>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</si>
  <si>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</si>
  <si>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</si>
  <si>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</si>
  <si>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</si>
  <si>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</si>
  <si>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</si>
  <si>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</si>
  <si>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</si>
  <si>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</si>
  <si>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</si>
  <si>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</si>
  <si>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</si>
  <si>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</si>
  <si>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</si>
  <si>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</si>
  <si>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</si>
  <si>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</si>
  <si>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</si>
  <si>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</si>
  <si>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</si>
  <si>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</si>
  <si>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</si>
  <si>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</si>
  <si>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</si>
  <si>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</si>
  <si>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</si>
  <si>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</si>
  <si>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</si>
  <si>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</si>
  <si>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</si>
  <si>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Коммунальные услуги на общедомовые нужды сверх норматива</t>
  </si>
  <si>
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краской;
проверка состояния и при необходимости обработка деревянных поверхностей
антисептическими и антипереновыми составами в домах с деревянными лестницами.</t>
  </si>
  <si>
    <t>1.8.</t>
  </si>
  <si>
    <t>Фасады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</si>
  <si>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</t>
  </si>
  <si>
    <t>1.9.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</si>
  <si>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</si>
  <si>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</t>
  </si>
  <si>
    <t>1.10.</t>
  </si>
  <si>
    <t>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</si>
  <si>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</si>
  <si>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</si>
  <si>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>Полы</t>
  </si>
  <si>
    <t xml:space="preserve">проверка состояния основания, поверхностного слоя 
</t>
  </si>
  <si>
    <t>1.12.</t>
  </si>
  <si>
    <t>Оконные н дверные заполнения помещений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</si>
  <si>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</si>
  <si>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</si>
  <si>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</si>
  <si>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</si>
  <si>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</si>
  <si>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</si>
  <si>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</si>
  <si>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</si>
  <si>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</si>
  <si>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</si>
  <si>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</si>
  <si>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гидравлические и тепловые испытания оборудования ндивидуальных тепловых пунктов</t>
  </si>
  <si>
    <t>1 раз в год</t>
  </si>
  <si>
    <t>работы по очистке теплообменного оборудования для удаления акишю-коррозионных отложений</t>
  </si>
  <si>
    <t xml:space="preserve"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</si>
  <si>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2.3.</t>
  </si>
  <si>
    <t xml:space="preserve">системы водоснабже ния (холодного и горячего), отопления и водоотве дения
</t>
  </si>
  <si>
    <t>ул. Карла Маркса 117</t>
  </si>
  <si>
    <t>6,6 руб</t>
  </si>
  <si>
    <t>Дата</t>
  </si>
  <si>
    <t>Номер</t>
  </si>
  <si>
    <t>б/н</t>
  </si>
  <si>
    <t>Дополнительная информация (номер счета)</t>
  </si>
  <si>
    <t>.40705810012000000150</t>
  </si>
  <si>
    <t>Индивидуальный тепловой пушгг</t>
  </si>
  <si>
    <t xml:space="preserve">при выявлении повреждений и нарушений • разработка плана осстановительных работ (при необходимости), проведение осстановительных работ. </t>
  </si>
  <si>
    <t>5.14.</t>
  </si>
  <si>
    <t>Системы водоснабжения (холодного и горячего), отоплении и водоотведения</t>
  </si>
  <si>
    <t>замена неиспраппых контрольно-измерительных приборов (манометров, термометров и т.н.) 2 шт/дом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</si>
  <si>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</si>
  <si>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</si>
  <si>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</si>
  <si>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</si>
  <si>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восстановление цепей заземления по результатам проверки</t>
  </si>
  <si>
    <t>обеспечение работоспособности устройств защитного отключения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</si>
  <si>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</si>
  <si>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</si>
  <si>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</si>
  <si>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</si>
  <si>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</si>
  <si>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</si>
  <si>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</si>
  <si>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</si>
  <si>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</si>
  <si>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</si>
  <si>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</si>
  <si>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</si>
  <si>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</si>
  <si>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</si>
  <si>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</si>
  <si>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</si>
  <si>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</si>
  <si>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</si>
  <si>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</si>
  <si>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</si>
  <si>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</si>
  <si>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</si>
  <si>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</si>
  <si>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</si>
  <si>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</si>
  <si>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</si>
  <si>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</si>
  <si>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</si>
  <si>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</si>
  <si>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</si>
  <si>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</si>
  <si>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</si>
  <si>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</si>
  <si>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</si>
  <si>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</si>
  <si>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</si>
  <si>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</si>
  <si>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</si>
  <si>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</si>
  <si>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</si>
  <si>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</si>
  <si>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</si>
  <si>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</si>
  <si>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</si>
  <si>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</si>
  <si>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</si>
  <si>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</si>
  <si>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</si>
  <si>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</si>
  <si>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</si>
  <si>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</si>
  <si>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</si>
  <si>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</si>
  <si>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</si>
  <si>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</si>
  <si>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</si>
  <si>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</si>
  <si>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</si>
  <si>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</si>
  <si>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</si>
  <si>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</si>
  <si>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</si>
  <si>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</si>
  <si>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</si>
  <si>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</si>
  <si>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</si>
  <si>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</si>
  <si>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</si>
  <si>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</si>
  <si>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</si>
  <si>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</si>
  <si>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</si>
  <si>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</si>
  <si>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</si>
  <si>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</si>
  <si>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</si>
  <si>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</si>
  <si>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</si>
  <si>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</si>
  <si>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</si>
  <si>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</si>
  <si>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</si>
  <si>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</si>
  <si>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 xml:space="preserve">неоштукатуренный </t>
  </si>
  <si>
    <t>Крыши (заполняется по каждому типу крыши)</t>
  </si>
  <si>
    <t>Тип крыши</t>
  </si>
  <si>
    <t xml:space="preserve">плоская </t>
  </si>
  <si>
    <t>Тип кровли</t>
  </si>
  <si>
    <t>из рулонных материалов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</si>
  <si>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</si>
  <si>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</si>
  <si>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</si>
  <si>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</si>
  <si>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</si>
  <si>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</si>
  <si>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</si>
  <si>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</si>
  <si>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</si>
  <si>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Квт/ч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</si>
  <si>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</si>
  <si>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</si>
  <si>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</si>
  <si>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</si>
  <si>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</si>
  <si>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</si>
  <si>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</si>
  <si>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</si>
  <si>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</si>
  <si>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</si>
  <si>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</si>
  <si>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</si>
  <si>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</si>
  <si>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</si>
  <si>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</si>
  <si>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</si>
  <si>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</si>
  <si>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</si>
  <si>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</si>
  <si>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</si>
  <si>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</si>
  <si>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</si>
  <si>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</si>
  <si>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</si>
  <si>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</si>
  <si>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</si>
  <si>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</si>
  <si>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</si>
  <si>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</si>
  <si>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</si>
  <si>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</si>
  <si>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</si>
  <si>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</si>
  <si>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</si>
  <si>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</si>
  <si>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</si>
  <si>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</si>
  <si>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</si>
  <si>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</si>
  <si>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</si>
  <si>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</si>
  <si>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</si>
  <si>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</si>
  <si>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</si>
  <si>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</si>
  <si>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</si>
  <si>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</si>
  <si>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</si>
  <si>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</si>
  <si>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</si>
  <si>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</si>
  <si>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</si>
  <si>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</si>
  <si>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</si>
  <si>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</si>
  <si>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</si>
  <si>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</si>
  <si>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</si>
  <si>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</si>
  <si>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</si>
  <si>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</si>
  <si>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</si>
  <si>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</si>
  <si>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</si>
  <si>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</si>
  <si>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</si>
  <si>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</si>
  <si>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</si>
  <si>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</si>
  <si>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</si>
  <si>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</si>
  <si>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</si>
  <si>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</si>
  <si>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</si>
  <si>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</si>
  <si>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</si>
  <si>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</si>
  <si>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Приказ РЭК Вологодской области от 21.01.15 № 35</t>
  </si>
  <si>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</si>
  <si>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</si>
  <si>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</si>
  <si>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</si>
  <si>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</si>
  <si>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</si>
  <si>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</si>
  <si>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</si>
  <si>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</si>
  <si>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</si>
  <si>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</si>
  <si>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</si>
  <si>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</si>
  <si>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</si>
  <si>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</si>
  <si>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</si>
  <si>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</si>
  <si>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</si>
  <si>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</si>
  <si>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</si>
  <si>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</si>
  <si>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</si>
  <si>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</si>
  <si>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</si>
  <si>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</si>
  <si>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</si>
  <si>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</si>
  <si>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</si>
  <si>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</si>
  <si>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</si>
  <si>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</si>
  <si>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</si>
  <si>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>Протокол ОСС  03.06.2008 г.</t>
  </si>
  <si>
    <t>Дата Начала Управления</t>
  </si>
  <si>
    <t>01.07.2008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</si>
  <si>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</si>
  <si>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</si>
  <si>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</si>
  <si>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</si>
  <si>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</si>
  <si>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</si>
  <si>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Карла Маркса, д. 117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</si>
  <si>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</si>
  <si>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</si>
  <si>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</si>
  <si>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</si>
  <si>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</si>
  <si>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</si>
  <si>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</si>
  <si>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</si>
  <si>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35:24:0303006:2121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</si>
  <si>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</si>
  <si>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</si>
  <si>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</si>
  <si>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</si>
  <si>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</si>
  <si>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</si>
  <si>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</si>
  <si>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</si>
  <si>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</si>
  <si>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</si>
  <si>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</si>
  <si>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</si>
  <si>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</si>
  <si>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</si>
  <si>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</si>
  <si>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</si>
  <si>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</si>
  <si>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</si>
  <si>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</si>
  <si>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</si>
  <si>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</si>
  <si>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</si>
  <si>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</si>
  <si>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</si>
  <si>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</si>
  <si>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</si>
  <si>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</si>
  <si>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</si>
  <si>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частичный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</si>
  <si>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</si>
  <si>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</si>
  <si>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</si>
  <si>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</si>
  <si>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</si>
  <si>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</si>
  <si>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</si>
  <si>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</si>
  <si>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</si>
  <si>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</si>
  <si>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1.</t>
  </si>
  <si>
    <t>2.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</si>
  <si>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</si>
  <si>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</si>
  <si>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</si>
  <si>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</si>
  <si>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</si>
  <si>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</si>
  <si>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</si>
  <si>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</si>
  <si>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</si>
  <si>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</si>
  <si>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</si>
  <si>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</si>
  <si>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</si>
  <si>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</si>
  <si>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</si>
  <si>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</si>
  <si>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</si>
  <si>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</si>
  <si>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</si>
  <si>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</si>
  <si>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</si>
  <si>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</si>
  <si>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</si>
  <si>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</si>
  <si>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</si>
  <si>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</si>
  <si>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</si>
  <si>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</si>
  <si>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</si>
  <si>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</si>
  <si>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Прочие работы и услуги по управлению, содержанию и ремонту общего имущества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</si>
  <si>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</si>
  <si>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</si>
  <si>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</si>
  <si>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</si>
  <si>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</si>
  <si>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</si>
  <si>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</si>
  <si>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</si>
  <si>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</si>
  <si>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</si>
  <si>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</si>
  <si>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</si>
  <si>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</si>
  <si>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</si>
  <si>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</si>
  <si>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</si>
  <si>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</si>
  <si>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</si>
  <si>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</si>
  <si>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</si>
  <si>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</si>
  <si>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</si>
  <si>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Обеспечение требований пожарной безопасности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</si>
  <si>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</si>
  <si>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</si>
  <si>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</si>
  <si>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</t>
  </si>
  <si>
    <t>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</si>
  <si>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</si>
  <si>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текуших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8"/>
        <color indexed="8"/>
        <rFont val="Times New Roman"/>
        <family val="1"/>
      </rPr>
      <t xml:space="preserve">в </t>
    </r>
    <r>
      <rPr>
        <sz val="8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</si>
  <si>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</si>
  <si>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</si>
  <si>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</si>
  <si>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</si>
  <si>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</si>
  <si>
    <t>Расчеты и паспортное обслуживание</t>
  </si>
  <si>
    <t>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</si>
  <si>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</si>
  <si>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</si>
  <si>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</t>
  </si>
  <si>
    <t>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</si>
  <si>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5.1.</t>
  </si>
  <si>
    <t>при выявлении нарушений - детальное обследование и составление плана мероприятий по устранению причин нарушения и восстановлению эксплутатационных свойств</t>
  </si>
  <si>
    <t>5.2.</t>
  </si>
  <si>
    <t>устранение выявленных неисправностей.</t>
  </si>
  <si>
    <t>5.3.</t>
  </si>
  <si>
    <t>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эксплутатационных свойств</t>
  </si>
  <si>
    <t>5.4.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</si>
  <si>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</si>
  <si>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</si>
  <si>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</t>
  </si>
  <si>
    <t>5.6.</t>
  </si>
  <si>
    <t>Крыши и водосточная система</t>
  </si>
  <si>
    <t>при выявлении нарушений, приводящих к протечкам, незамедлительное их устранение. В остальных случаях разработка плана восстановительных работ (прр необходимости), проведение восстановительных работ.</t>
  </si>
  <si>
    <t>5.7.</t>
  </si>
  <si>
    <t>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</si>
  <si>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</si>
  <si>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</si>
  <si>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</si>
  <si>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при наличии угрозы обрушения отделочных слоев или нарушения защитных свойств отделки по отношению к несущии конструкциям и инженерному оборудованию - устранение причин нарушения</t>
  </si>
  <si>
    <t>5.10.</t>
  </si>
  <si>
    <t>5.11.</t>
  </si>
  <si>
    <t>Оконные и дверные заполнении помещений</t>
  </si>
  <si>
    <t>при выявлении нарушений в отопительный период незамедлительный ремонт. В остальных случаях - разработка тлана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</si>
  <si>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</si>
  <si>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</t>
  </si>
  <si>
    <t>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</si>
  <si>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</si>
  <si>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</si>
  <si>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</t>
  </si>
  <si>
    <t>1.6.</t>
  </si>
  <si>
    <t>Крыши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</si>
  <si>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</si>
  <si>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</si>
  <si>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</si>
  <si>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</si>
  <si>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</si>
  <si>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</si>
  <si>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</si>
  <si>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</si>
  <si>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</si>
  <si>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</si>
  <si>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</si>
  <si>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</si>
  <si>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</si>
  <si>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</si>
  <si>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</si>
  <si>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квт*ч/1чел в мес</t>
  </si>
  <si>
    <t>97 *</t>
  </si>
  <si>
    <t>квт*ч/1м2 общ.пл/месяц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</si>
  <si>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</si>
  <si>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</si>
  <si>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</si>
  <si>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</si>
  <si>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</si>
  <si>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</si>
  <si>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</si>
  <si>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</si>
  <si>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</si>
  <si>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</si>
  <si>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</si>
  <si>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</si>
  <si>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</si>
  <si>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</si>
  <si>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</si>
  <si>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</si>
  <si>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</si>
  <si>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</si>
  <si>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</t>
  </si>
  <si>
    <t xml:space="preserve"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</si>
  <si>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по мере выявления</t>
  </si>
  <si>
    <t>1.7.</t>
  </si>
  <si>
    <t>Лестницы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</si>
  <si>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</si>
  <si>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</si>
  <si>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</si>
  <si>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</si>
  <si>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№6742/2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</si>
  <si>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</si>
  <si>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</si>
  <si>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</si>
  <si>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</si>
  <si>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 xml:space="preserve">Норматив потребления коммунальной услуги на общедомовые нужды при отсутствии общедомового прибора учета дома с лифом </t>
  </si>
  <si>
    <t>11_1</t>
  </si>
  <si>
    <t>Приказ РЭК Вологодской области от 28.08.12 № 288</t>
  </si>
  <si>
    <t>11_2</t>
  </si>
  <si>
    <t>Приказ РЭК Вологодской области от 25.04.14 № 74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</si>
  <si>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</si>
  <si>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</si>
  <si>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</si>
  <si>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</si>
  <si>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</si>
  <si>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</si>
  <si>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</si>
  <si>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</si>
  <si>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</si>
  <si>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</si>
  <si>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</si>
  <si>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</si>
  <si>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</si>
  <si>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</si>
  <si>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</si>
  <si>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</si>
  <si>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</si>
  <si>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</si>
  <si>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</si>
  <si>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</si>
  <si>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</si>
  <si>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</si>
  <si>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</si>
  <si>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</si>
  <si>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</si>
  <si>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</si>
  <si>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</si>
  <si>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На специальном счете ОАО Фрязиново</t>
  </si>
  <si>
    <t>П-320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</si>
  <si>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</si>
  <si>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</si>
  <si>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ОАО Фрязиново ИНН 3525243009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</si>
  <si>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</si>
  <si>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</si>
  <si>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</si>
  <si>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</si>
  <si>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</si>
  <si>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</si>
  <si>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</si>
  <si>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</si>
  <si>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</si>
  <si>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</si>
  <si>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</si>
  <si>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</si>
  <si>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</si>
  <si>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</si>
  <si>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</si>
  <si>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</si>
  <si>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</si>
  <si>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</si>
  <si>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</si>
  <si>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</si>
  <si>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</si>
  <si>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</si>
  <si>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</si>
  <si>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</si>
  <si>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</si>
  <si>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</si>
  <si>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</si>
  <si>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</si>
  <si>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</si>
  <si>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</si>
  <si>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</si>
  <si>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</si>
  <si>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</si>
  <si>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</si>
  <si>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</si>
  <si>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</si>
  <si>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</si>
  <si>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</si>
  <si>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</si>
  <si>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</si>
  <si>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</si>
  <si>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</si>
  <si>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</si>
  <si>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</si>
  <si>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датчиков, проводки и оборудования пожарной и охранной сигнализации.</t>
  </si>
  <si>
    <t>2.5.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</si>
  <si>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</si>
  <si>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</si>
  <si>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</si>
  <si>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</si>
  <si>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</si>
  <si>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Содержание помещений, входящих в состав общего имущества</t>
  </si>
  <si>
    <t>сухая уборка тамбуров, лестничных площадок и маршей;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</si>
  <si>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</si>
  <si>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ручек;</t>
  </si>
  <si>
    <t>мытье окон.</t>
  </si>
  <si>
    <t>Проведение дератизации</t>
  </si>
  <si>
    <t>ежемесячно</t>
  </si>
  <si>
    <t>Проведение дезинсекции</t>
  </si>
  <si>
    <t>раз в квартал</t>
  </si>
  <si>
    <t>3.2.</t>
  </si>
  <si>
    <t>Содержание земельного участка (далее - придомовая территория), в холодный период года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</si>
  <si>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</si>
  <si>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</si>
  <si>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</si>
  <si>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</si>
  <si>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</si>
  <si>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</si>
  <si>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подметание и уборка придомовой территории;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</si>
  <si>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</si>
  <si>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</si>
  <si>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</si>
  <si>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</si>
  <si>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</si>
  <si>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</si>
  <si>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Вывоз бытовых отходов</t>
  </si>
  <si>
    <t>вывоз твердых бытовых отходов при накоплении более 2,5 м.куб.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</si>
  <si>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</si>
  <si>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</si>
  <si>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</si>
  <si>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</si>
  <si>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Обеспечение работы аварийно-диспетчерской службы</t>
  </si>
  <si>
    <t>Обслуживание аварийными бригадами внутридомовых систем водоснабжения, теплоснабжения, канализации, лектроснабжения, технических устройств</t>
  </si>
  <si>
    <t>круглосуточно</t>
  </si>
  <si>
    <t>3.6.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</si>
  <si>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</si>
  <si>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</si>
  <si>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</si>
  <si>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</si>
  <si>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</si>
  <si>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</si>
  <si>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3.</t>
  </si>
  <si>
    <t>4.</t>
  </si>
  <si>
    <t>Водоотведение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</si>
  <si>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</si>
  <si>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</si>
  <si>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</si>
  <si>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</si>
  <si>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</si>
  <si>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</si>
  <si>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</si>
  <si>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</si>
  <si>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</si>
  <si>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</si>
  <si>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</si>
  <si>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</si>
  <si>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</si>
  <si>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</si>
  <si>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</si>
  <si>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</si>
  <si>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</si>
  <si>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</si>
  <si>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</si>
  <si>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</si>
  <si>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</si>
  <si>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</si>
  <si>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</si>
  <si>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</si>
  <si>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</si>
  <si>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</si>
  <si>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</si>
  <si>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</si>
  <si>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</si>
  <si>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</si>
  <si>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</si>
  <si>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</si>
  <si>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</si>
  <si>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</si>
  <si>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</si>
  <si>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</si>
  <si>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</si>
  <si>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</si>
  <si>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</si>
  <si>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центральное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</si>
  <si>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</si>
  <si>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</si>
  <si>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</si>
  <si>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</si>
  <si>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</si>
  <si>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</si>
  <si>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</si>
  <si>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централизованная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</si>
  <si>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</si>
  <si>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</si>
  <si>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</si>
  <si>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</si>
  <si>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</si>
  <si>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</si>
  <si>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</si>
  <si>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</si>
  <si>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</si>
  <si>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</si>
  <si>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</si>
  <si>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</si>
  <si>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</si>
  <si>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</si>
  <si>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</si>
  <si>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</si>
  <si>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</si>
  <si>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2.6.</t>
  </si>
  <si>
    <t>Лифты</t>
  </si>
  <si>
    <t>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</si>
  <si>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</si>
  <si>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</si>
  <si>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</si>
  <si>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</si>
  <si>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</si>
  <si>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</si>
  <si>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</si>
  <si>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</si>
  <si>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</si>
  <si>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</si>
  <si>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</si>
  <si>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</si>
  <si>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</si>
  <si>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</si>
  <si>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</si>
  <si>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</si>
  <si>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</si>
  <si>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</si>
  <si>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</si>
  <si>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</si>
  <si>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</si>
  <si>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</si>
  <si>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</si>
  <si>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</si>
  <si>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</si>
  <si>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</si>
  <si>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</si>
  <si>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</si>
  <si>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</si>
  <si>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</si>
  <si>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Вид услуг (работ)</t>
  </si>
  <si>
    <t>Наименование работ и услуг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</si>
  <si>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</si>
  <si>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</si>
  <si>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</si>
  <si>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</si>
  <si>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 Работы, необходимые для надлежащего содержания несущих конструкций (фундаментов, стен, перекрытий н покрытий, балок, ригелей, лестниц, несущих элементов крыш) н ненесущих конструкций (перегородок, внутренней отделки, полов) многоквартирных домов</t>
  </si>
  <si>
    <t>1.1.</t>
  </si>
  <si>
    <t>Фундаменты</t>
  </si>
  <si>
    <t>ул Карла Маркса, 117</t>
  </si>
  <si>
    <t>01.01.2016</t>
  </si>
  <si>
    <t>31.12.2016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</si>
  <si>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</si>
  <si>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</si>
  <si>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</si>
  <si>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</si>
  <si>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</si>
  <si>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</si>
  <si>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</si>
  <si>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</si>
  <si>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</si>
  <si>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</si>
  <si>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</si>
  <si>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</si>
  <si>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</si>
  <si>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</si>
  <si>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</si>
  <si>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</si>
  <si>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</si>
  <si>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</si>
  <si>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</si>
  <si>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</si>
  <si>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</si>
  <si>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</si>
  <si>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Форма 2.8. Отчет об исполнении управляющей организацией договора управления, 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</si>
</sst>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8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4" fillId="0" borderId="0">
      <alignment horizontal="center" vertical="center"/>
      <protection/>
    </xf>
    <xf numFmtId="0" fontId="26" fillId="0" borderId="0">
      <alignment horizontal="right" vertical="center"/>
      <protection/>
    </xf>
    <xf numFmtId="0" fontId="33" fillId="0" borderId="0">
      <alignment horizontal="right" vertical="top"/>
      <protection/>
    </xf>
    <xf numFmtId="0" fontId="23" fillId="0" borderId="0">
      <alignment horizontal="center" vertical="top"/>
      <protection/>
    </xf>
    <xf numFmtId="0" fontId="34" fillId="0" borderId="0">
      <alignment horizontal="left" vertical="top"/>
      <protection/>
    </xf>
    <xf numFmtId="0" fontId="21" fillId="0" borderId="0">
      <alignment horizontal="center" vertical="top"/>
      <protection/>
    </xf>
    <xf numFmtId="0" fontId="21" fillId="0" borderId="0">
      <alignment horizontal="center" vertical="center"/>
      <protection/>
    </xf>
    <xf numFmtId="0" fontId="21" fillId="20" borderId="0">
      <alignment horizontal="left" vertical="top"/>
      <protection/>
    </xf>
    <xf numFmtId="0" fontId="26" fillId="20" borderId="0">
      <alignment horizontal="left" vertical="top"/>
      <protection/>
    </xf>
    <xf numFmtId="0" fontId="35" fillId="0" borderId="0">
      <alignment horizontal="left" vertical="center"/>
      <protection/>
    </xf>
    <xf numFmtId="0" fontId="33" fillId="0" borderId="0">
      <alignment horizontal="left" vertical="top"/>
      <protection/>
    </xf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0" fontId="67" fillId="28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9" borderId="7" applyNumberFormat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75" fillId="3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3" borderId="0" applyNumberFormat="0" applyBorder="0" applyAlignment="0" applyProtection="0"/>
  </cellStyleXfs>
  <cellXfs count="6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80" fontId="1" fillId="0" borderId="13" xfId="0" applyNumberFormat="1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0" fontId="1" fillId="0" borderId="14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80" fontId="2" fillId="0" borderId="14" xfId="0" applyNumberFormat="1" applyFont="1" applyBorder="1" applyAlignment="1">
      <alignment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center" textRotation="90" wrapText="1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top"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wrapText="1"/>
      <protection/>
    </xf>
    <xf numFmtId="0" fontId="0" fillId="0" borderId="22" xfId="0" applyNumberFormat="1" applyFont="1" applyFill="1" applyBorder="1" applyAlignment="1" applyProtection="1">
      <alignment horizontal="centerContinuous" vertical="top"/>
      <protection/>
    </xf>
    <xf numFmtId="0" fontId="0" fillId="0" borderId="23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ont="1" applyFill="1" applyBorder="1" applyAlignment="1" applyProtection="1">
      <alignment vertical="top"/>
      <protection/>
    </xf>
    <xf numFmtId="14" fontId="0" fillId="0" borderId="25" xfId="0" applyNumberFormat="1" applyFont="1" applyFill="1" applyBorder="1" applyAlignment="1" applyProtection="1">
      <alignment horizontal="left" vertical="top"/>
      <protection/>
    </xf>
    <xf numFmtId="14" fontId="0" fillId="0" borderId="26" xfId="0" applyNumberFormat="1" applyFont="1" applyFill="1" applyBorder="1" applyAlignment="1" applyProtection="1">
      <alignment horizontal="left" vertical="top"/>
      <protection/>
    </xf>
    <xf numFmtId="180" fontId="1" fillId="0" borderId="11" xfId="0" applyNumberFormat="1" applyFont="1" applyBorder="1" applyAlignment="1">
      <alignment vertical="top" wrapText="1"/>
    </xf>
    <xf numFmtId="0" fontId="18" fillId="0" borderId="11" xfId="0" applyNumberFormat="1" applyFont="1" applyFill="1" applyBorder="1" applyAlignment="1" applyProtection="1">
      <alignment vertical="top"/>
      <protection/>
    </xf>
    <xf numFmtId="0" fontId="0" fillId="0" borderId="27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7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7" fillId="0" borderId="14" xfId="0" applyNumberFormat="1" applyFont="1" applyFill="1" applyBorder="1" applyAlignment="1" applyProtection="1">
      <alignment horizontal="centerContinuous" vertical="top"/>
      <protection/>
    </xf>
    <xf numFmtId="0" fontId="27" fillId="0" borderId="28" xfId="0" applyNumberFormat="1" applyFont="1" applyFill="1" applyBorder="1" applyAlignment="1" applyProtection="1">
      <alignment horizontal="centerContinuous" vertical="top"/>
      <protection/>
    </xf>
    <xf numFmtId="0" fontId="27" fillId="0" borderId="21" xfId="0" applyNumberFormat="1" applyFont="1" applyFill="1" applyBorder="1" applyAlignment="1" applyProtection="1">
      <alignment horizontal="centerContinuous" vertical="top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27" fillId="0" borderId="11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 horizontal="centerContinuous"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/>
      <protection/>
    </xf>
    <xf numFmtId="0" fontId="12" fillId="0" borderId="21" xfId="0" applyNumberFormat="1" applyFont="1" applyFill="1" applyBorder="1" applyAlignment="1" applyProtection="1">
      <alignment horizontal="centerContinuous" vertical="top"/>
      <protection/>
    </xf>
    <xf numFmtId="0" fontId="27" fillId="0" borderId="14" xfId="0" applyNumberFormat="1" applyFont="1" applyFill="1" applyBorder="1" applyAlignment="1" applyProtection="1">
      <alignment vertical="top"/>
      <protection/>
    </xf>
    <xf numFmtId="0" fontId="2" fillId="0" borderId="21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/>
      <protection/>
    </xf>
    <xf numFmtId="0" fontId="12" fillId="0" borderId="22" xfId="0" applyNumberFormat="1" applyFont="1" applyFill="1" applyBorder="1" applyAlignment="1" applyProtection="1">
      <alignment horizontal="centerContinuous" vertical="top"/>
      <protection/>
    </xf>
    <xf numFmtId="0" fontId="12" fillId="0" borderId="23" xfId="0" applyNumberFormat="1" applyFont="1" applyFill="1" applyBorder="1" applyAlignment="1" applyProtection="1">
      <alignment horizontal="centerContinuous" vertical="top"/>
      <protection/>
    </xf>
    <xf numFmtId="0" fontId="12" fillId="0" borderId="29" xfId="0" applyNumberFormat="1" applyFont="1" applyFill="1" applyBorder="1" applyAlignment="1" applyProtection="1">
      <alignment horizontal="centerContinuous" vertical="top"/>
      <protection/>
    </xf>
    <xf numFmtId="0" fontId="12" fillId="0" borderId="30" xfId="0" applyNumberFormat="1" applyFont="1" applyFill="1" applyBorder="1" applyAlignment="1" applyProtection="1">
      <alignment vertical="top"/>
      <protection/>
    </xf>
    <xf numFmtId="0" fontId="12" fillId="0" borderId="31" xfId="0" applyNumberFormat="1" applyFont="1" applyFill="1" applyBorder="1" applyAlignment="1" applyProtection="1">
      <alignment vertical="top"/>
      <protection/>
    </xf>
    <xf numFmtId="0" fontId="0" fillId="34" borderId="0" xfId="0" applyNumberFormat="1" applyFont="1" applyFill="1" applyBorder="1" applyAlignment="1" applyProtection="1">
      <alignment vertical="top"/>
      <protection/>
    </xf>
    <xf numFmtId="0" fontId="12" fillId="0" borderId="32" xfId="0" applyNumberFormat="1" applyFont="1" applyFill="1" applyBorder="1" applyAlignment="1" applyProtection="1">
      <alignment vertical="top"/>
      <protection/>
    </xf>
    <xf numFmtId="0" fontId="12" fillId="0" borderId="33" xfId="0" applyNumberFormat="1" applyFont="1" applyFill="1" applyBorder="1" applyAlignment="1" applyProtection="1">
      <alignment vertical="top"/>
      <protection/>
    </xf>
    <xf numFmtId="0" fontId="12" fillId="0" borderId="34" xfId="0" applyNumberFormat="1" applyFont="1" applyFill="1" applyBorder="1" applyAlignment="1" applyProtection="1">
      <alignment vertical="top"/>
      <protection/>
    </xf>
    <xf numFmtId="0" fontId="12" fillId="0" borderId="13" xfId="0" applyNumberFormat="1" applyFont="1" applyFill="1" applyBorder="1" applyAlignment="1" applyProtection="1">
      <alignment horizontal="centerContinuous" vertical="top"/>
      <protection/>
    </xf>
    <xf numFmtId="0" fontId="12" fillId="0" borderId="35" xfId="0" applyNumberFormat="1" applyFont="1" applyFill="1" applyBorder="1" applyAlignment="1" applyProtection="1">
      <alignment horizontal="centerContinuous" vertical="top"/>
      <protection/>
    </xf>
    <xf numFmtId="0" fontId="12" fillId="0" borderId="27" xfId="0" applyNumberFormat="1" applyFont="1" applyFill="1" applyBorder="1" applyAlignment="1" applyProtection="1">
      <alignment horizontal="centerContinuous" vertical="top"/>
      <protection/>
    </xf>
    <xf numFmtId="0" fontId="12" fillId="0" borderId="1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 wrapText="1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35" xfId="0" applyNumberFormat="1" applyFont="1" applyFill="1" applyBorder="1" applyAlignment="1" applyProtection="1">
      <alignment horizontal="centerContinuous" vertical="top" wrapText="1"/>
      <protection/>
    </xf>
    <xf numFmtId="0" fontId="28" fillId="0" borderId="0" xfId="0" applyNumberFormat="1" applyFont="1" applyFill="1" applyBorder="1" applyAlignment="1" applyProtection="1">
      <alignment vertical="top"/>
      <protection/>
    </xf>
    <xf numFmtId="0" fontId="13" fillId="0" borderId="36" xfId="0" applyNumberFormat="1" applyFont="1" applyFill="1" applyBorder="1" applyAlignment="1" applyProtection="1">
      <alignment vertical="top" wrapText="1"/>
      <protection/>
    </xf>
    <xf numFmtId="0" fontId="13" fillId="0" borderId="37" xfId="0" applyNumberFormat="1" applyFont="1" applyFill="1" applyBorder="1" applyAlignment="1" applyProtection="1">
      <alignment vertical="top"/>
      <protection/>
    </xf>
    <xf numFmtId="0" fontId="13" fillId="0" borderId="38" xfId="0" applyNumberFormat="1" applyFont="1" applyFill="1" applyBorder="1" applyAlignment="1" applyProtection="1">
      <alignment horizontal="center" vertical="top"/>
      <protection/>
    </xf>
    <xf numFmtId="0" fontId="2" fillId="0" borderId="39" xfId="0" applyNumberFormat="1" applyFont="1" applyFill="1" applyBorder="1" applyAlignment="1" applyProtection="1">
      <alignment vertical="top"/>
      <protection/>
    </xf>
    <xf numFmtId="0" fontId="0" fillId="0" borderId="24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/>
      <protection/>
    </xf>
    <xf numFmtId="0" fontId="13" fillId="0" borderId="25" xfId="0" applyFont="1" applyBorder="1" applyAlignment="1">
      <alignment wrapText="1"/>
    </xf>
    <xf numFmtId="0" fontId="0" fillId="0" borderId="25" xfId="0" applyNumberFormat="1" applyFont="1" applyFill="1" applyBorder="1" applyAlignment="1" applyProtection="1">
      <alignment vertical="top"/>
      <protection/>
    </xf>
    <xf numFmtId="0" fontId="2" fillId="0" borderId="25" xfId="0" applyFont="1" applyBorder="1" applyAlignment="1">
      <alignment horizontal="center" wrapText="1"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0" fontId="2" fillId="0" borderId="25" xfId="0" applyFont="1" applyBorder="1" applyAlignment="1">
      <alignment wrapText="1"/>
    </xf>
    <xf numFmtId="0" fontId="2" fillId="0" borderId="22" xfId="0" applyNumberFormat="1" applyFont="1" applyFill="1" applyBorder="1" applyAlignment="1" applyProtection="1">
      <alignment vertical="top"/>
      <protection/>
    </xf>
    <xf numFmtId="14" fontId="0" fillId="0" borderId="25" xfId="0" applyNumberFormat="1" applyFont="1" applyFill="1" applyBorder="1" applyAlignment="1" applyProtection="1">
      <alignment horizontal="center" vertical="top"/>
      <protection/>
    </xf>
    <xf numFmtId="0" fontId="2" fillId="0" borderId="14" xfId="0" applyFont="1" applyBorder="1" applyAlignment="1">
      <alignment horizontal="center" wrapText="1"/>
    </xf>
    <xf numFmtId="0" fontId="12" fillId="0" borderId="32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vertical="top"/>
      <protection/>
    </xf>
    <xf numFmtId="16" fontId="12" fillId="0" borderId="32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0" fontId="12" fillId="0" borderId="34" xfId="0" applyNumberFormat="1" applyFont="1" applyFill="1" applyBorder="1" applyAlignment="1" applyProtection="1">
      <alignment vertical="top" wrapText="1"/>
      <protection/>
    </xf>
    <xf numFmtId="0" fontId="2" fillId="0" borderId="40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wrapText="1"/>
    </xf>
    <xf numFmtId="0" fontId="13" fillId="0" borderId="41" xfId="0" applyNumberFormat="1" applyFont="1" applyFill="1" applyBorder="1" applyAlignment="1" applyProtection="1">
      <alignment vertical="top" wrapText="1"/>
      <protection/>
    </xf>
    <xf numFmtId="0" fontId="13" fillId="0" borderId="42" xfId="0" applyNumberFormat="1" applyFont="1" applyFill="1" applyBorder="1" applyAlignment="1" applyProtection="1">
      <alignment vertical="top"/>
      <protection/>
    </xf>
    <xf numFmtId="0" fontId="13" fillId="0" borderId="43" xfId="0" applyNumberFormat="1" applyFont="1" applyFill="1" applyBorder="1" applyAlignment="1" applyProtection="1">
      <alignment horizontal="center" vertical="top"/>
      <protection/>
    </xf>
    <xf numFmtId="0" fontId="12" fillId="0" borderId="44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0" fillId="0" borderId="45" xfId="0" applyNumberFormat="1" applyFont="1" applyFill="1" applyBorder="1" applyAlignment="1" applyProtection="1">
      <alignment vertical="top"/>
      <protection/>
    </xf>
    <xf numFmtId="0" fontId="13" fillId="0" borderId="16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0" fillId="0" borderId="46" xfId="0" applyNumberFormat="1" applyFont="1" applyFill="1" applyBorder="1" applyAlignment="1" applyProtection="1">
      <alignment vertical="top"/>
      <protection/>
    </xf>
    <xf numFmtId="14" fontId="0" fillId="0" borderId="45" xfId="0" applyNumberFormat="1" applyFont="1" applyFill="1" applyBorder="1" applyAlignment="1" applyProtection="1">
      <alignment horizontal="center" vertical="top"/>
      <protection/>
    </xf>
    <xf numFmtId="0" fontId="12" fillId="0" borderId="33" xfId="0" applyNumberFormat="1" applyFont="1" applyFill="1" applyBorder="1" applyAlignment="1" applyProtection="1">
      <alignment horizontal="left" vertical="top"/>
      <protection/>
    </xf>
    <xf numFmtId="0" fontId="2" fillId="0" borderId="47" xfId="0" applyNumberFormat="1" applyFont="1" applyFill="1" applyBorder="1" applyAlignment="1" applyProtection="1">
      <alignment vertical="top"/>
      <protection/>
    </xf>
    <xf numFmtId="0" fontId="0" fillId="0" borderId="48" xfId="0" applyNumberFormat="1" applyFont="1" applyFill="1" applyBorder="1" applyAlignment="1" applyProtection="1">
      <alignment vertical="top"/>
      <protection/>
    </xf>
    <xf numFmtId="0" fontId="14" fillId="0" borderId="25" xfId="0" applyNumberFormat="1" applyFont="1" applyFill="1" applyBorder="1" applyAlignment="1" applyProtection="1">
      <alignment vertical="top"/>
      <protection/>
    </xf>
    <xf numFmtId="0" fontId="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0" fillId="0" borderId="25" xfId="0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14" xfId="0" applyFont="1" applyBorder="1" applyAlignment="1">
      <alignment horizontal="left" wrapText="1"/>
    </xf>
    <xf numFmtId="0" fontId="0" fillId="0" borderId="32" xfId="0" applyBorder="1" applyAlignment="1">
      <alignment horizontal="left"/>
    </xf>
    <xf numFmtId="0" fontId="2" fillId="0" borderId="34" xfId="0" applyNumberFormat="1" applyFont="1" applyFill="1" applyBorder="1" applyAlignment="1" applyProtection="1">
      <alignment vertical="top"/>
      <protection/>
    </xf>
    <xf numFmtId="14" fontId="0" fillId="0" borderId="48" xfId="0" applyNumberFormat="1" applyFont="1" applyFill="1" applyBorder="1" applyAlignment="1" applyProtection="1">
      <alignment horizontal="center" vertical="top"/>
      <protection/>
    </xf>
    <xf numFmtId="0" fontId="0" fillId="0" borderId="19" xfId="0" applyBorder="1" applyAlignment="1">
      <alignment horizontal="left"/>
    </xf>
    <xf numFmtId="0" fontId="0" fillId="0" borderId="0" xfId="0" applyBorder="1" applyAlignment="1">
      <alignment/>
    </xf>
    <xf numFmtId="0" fontId="12" fillId="0" borderId="14" xfId="0" applyNumberFormat="1" applyFont="1" applyFill="1" applyBorder="1" applyAlignment="1" applyProtection="1">
      <alignment horizontal="centerContinuous" vertical="top" wrapText="1"/>
      <protection/>
    </xf>
    <xf numFmtId="0" fontId="12" fillId="0" borderId="21" xfId="0" applyNumberFormat="1" applyFont="1" applyFill="1" applyBorder="1" applyAlignment="1" applyProtection="1">
      <alignment horizontal="centerContinuous" vertical="top" wrapText="1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0" fontId="0" fillId="0" borderId="51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53" xfId="0" applyNumberFormat="1" applyFont="1" applyFill="1" applyBorder="1" applyAlignment="1" applyProtection="1">
      <alignment vertical="top"/>
      <protection/>
    </xf>
    <xf numFmtId="0" fontId="12" fillId="0" borderId="54" xfId="0" applyNumberFormat="1" applyFont="1" applyFill="1" applyBorder="1" applyAlignment="1" applyProtection="1">
      <alignment horizontal="centerContinuous" vertical="top"/>
      <protection/>
    </xf>
    <xf numFmtId="0" fontId="12" fillId="0" borderId="0" xfId="0" applyNumberFormat="1" applyFont="1" applyFill="1" applyBorder="1" applyAlignment="1" applyProtection="1">
      <alignment horizontal="centerContinuous" vertical="top"/>
      <protection/>
    </xf>
    <xf numFmtId="0" fontId="12" fillId="0" borderId="55" xfId="0" applyNumberFormat="1" applyFont="1" applyFill="1" applyBorder="1" applyAlignment="1" applyProtection="1">
      <alignment horizontal="centerContinuous" vertical="top"/>
      <protection/>
    </xf>
    <xf numFmtId="0" fontId="0" fillId="0" borderId="26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ont="1" applyFill="1" applyBorder="1" applyAlignment="1" applyProtection="1">
      <alignment horizontal="center" vertical="top"/>
      <protection/>
    </xf>
    <xf numFmtId="0" fontId="0" fillId="0" borderId="11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11" xfId="0" applyNumberFormat="1" applyFont="1" applyFill="1" applyBorder="1" applyAlignment="1" applyProtection="1">
      <alignment vertical="top"/>
      <protection/>
    </xf>
    <xf numFmtId="187" fontId="0" fillId="0" borderId="11" xfId="0" applyNumberFormat="1" applyFill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4" fontId="0" fillId="0" borderId="11" xfId="0" applyNumberFormat="1" applyFill="1" applyBorder="1" applyAlignment="1">
      <alignment horizontal="left"/>
    </xf>
    <xf numFmtId="0" fontId="31" fillId="34" borderId="56" xfId="0" applyNumberFormat="1" applyFont="1" applyFill="1" applyBorder="1" applyAlignment="1" applyProtection="1">
      <alignment horizontal="centerContinuous" vertical="top" wrapText="1"/>
      <protection/>
    </xf>
    <xf numFmtId="0" fontId="31" fillId="34" borderId="57" xfId="0" applyNumberFormat="1" applyFont="1" applyFill="1" applyBorder="1" applyAlignment="1" applyProtection="1">
      <alignment horizontal="centerContinuous" vertical="top" wrapText="1"/>
      <protection/>
    </xf>
    <xf numFmtId="0" fontId="31" fillId="34" borderId="58" xfId="0" applyNumberFormat="1" applyFont="1" applyFill="1" applyBorder="1" applyAlignment="1" applyProtection="1">
      <alignment horizontal="centerContinuous" vertical="top" wrapText="1"/>
      <protection/>
    </xf>
    <xf numFmtId="0" fontId="12" fillId="35" borderId="32" xfId="0" applyNumberFormat="1" applyFont="1" applyFill="1" applyBorder="1" applyAlignment="1" applyProtection="1">
      <alignment horizontal="center" vertical="top"/>
      <protection/>
    </xf>
    <xf numFmtId="0" fontId="12" fillId="35" borderId="11" xfId="0" applyNumberFormat="1" applyFont="1" applyFill="1" applyBorder="1" applyAlignment="1" applyProtection="1">
      <alignment vertical="top"/>
      <protection/>
    </xf>
    <xf numFmtId="0" fontId="27" fillId="35" borderId="11" xfId="0" applyNumberFormat="1" applyFont="1" applyFill="1" applyBorder="1" applyAlignment="1" applyProtection="1">
      <alignment vertical="top"/>
      <protection/>
    </xf>
    <xf numFmtId="0" fontId="0" fillId="35" borderId="25" xfId="0" applyNumberFormat="1" applyFont="1" applyFill="1" applyBorder="1" applyAlignment="1" applyProtection="1">
      <alignment vertical="top"/>
      <protection/>
    </xf>
    <xf numFmtId="0" fontId="12" fillId="35" borderId="11" xfId="0" applyNumberFormat="1" applyFont="1" applyFill="1" applyBorder="1" applyAlignment="1" applyProtection="1">
      <alignment vertical="top" wrapText="1"/>
      <protection/>
    </xf>
    <xf numFmtId="0" fontId="0" fillId="36" borderId="25" xfId="0" applyNumberFormat="1" applyFont="1" applyFill="1" applyBorder="1" applyAlignment="1" applyProtection="1">
      <alignment vertical="top"/>
      <protection/>
    </xf>
    <xf numFmtId="16" fontId="12" fillId="35" borderId="59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12" fillId="35" borderId="59" xfId="0" applyNumberFormat="1" applyFont="1" applyFill="1" applyBorder="1" applyAlignment="1" applyProtection="1">
      <alignment horizontal="center" vertical="top"/>
      <protection/>
    </xf>
    <xf numFmtId="0" fontId="12" fillId="35" borderId="23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12" fillId="0" borderId="59" xfId="0" applyNumberFormat="1" applyFont="1" applyFill="1" applyBorder="1" applyAlignment="1" applyProtection="1">
      <alignment horizontal="right" vertical="top"/>
      <protection/>
    </xf>
    <xf numFmtId="0" fontId="12" fillId="37" borderId="23" xfId="0" applyNumberFormat="1" applyFont="1" applyFill="1" applyBorder="1" applyAlignment="1" applyProtection="1">
      <alignment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0" fontId="0" fillId="0" borderId="60" xfId="0" applyNumberFormat="1" applyFont="1" applyFill="1" applyBorder="1" applyAlignment="1" applyProtection="1">
      <alignment vertical="top"/>
      <protection/>
    </xf>
    <xf numFmtId="0" fontId="12" fillId="0" borderId="59" xfId="0" applyNumberFormat="1" applyFont="1" applyFill="1" applyBorder="1" applyAlignment="1" applyProtection="1">
      <alignment horizontal="left" vertical="top"/>
      <protection/>
    </xf>
    <xf numFmtId="0" fontId="12" fillId="0" borderId="22" xfId="0" applyNumberFormat="1" applyFont="1" applyFill="1" applyBorder="1" applyAlignment="1" applyProtection="1">
      <alignment vertical="top"/>
      <protection/>
    </xf>
    <xf numFmtId="0" fontId="0" fillId="0" borderId="29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54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55" xfId="0" applyNumberFormat="1" applyFont="1" applyFill="1" applyBorder="1" applyAlignment="1" applyProtection="1">
      <alignment vertical="top"/>
      <protection/>
    </xf>
    <xf numFmtId="0" fontId="12" fillId="0" borderId="35" xfId="0" applyNumberFormat="1" applyFont="1" applyFill="1" applyBorder="1" applyAlignment="1" applyProtection="1">
      <alignment vertical="top"/>
      <protection/>
    </xf>
    <xf numFmtId="2" fontId="0" fillId="0" borderId="27" xfId="0" applyNumberFormat="1" applyFont="1" applyFill="1" applyBorder="1" applyAlignment="1" applyProtection="1">
      <alignment vertical="top"/>
      <protection/>
    </xf>
    <xf numFmtId="0" fontId="12" fillId="38" borderId="13" xfId="0" applyNumberFormat="1" applyFont="1" applyFill="1" applyBorder="1" applyAlignment="1" applyProtection="1">
      <alignment horizontal="centerContinuous" vertical="top"/>
      <protection/>
    </xf>
    <xf numFmtId="0" fontId="12" fillId="38" borderId="35" xfId="0" applyNumberFormat="1" applyFont="1" applyFill="1" applyBorder="1" applyAlignment="1" applyProtection="1">
      <alignment horizontal="centerContinuous" vertical="top"/>
      <protection/>
    </xf>
    <xf numFmtId="0" fontId="12" fillId="38" borderId="27" xfId="0" applyNumberFormat="1" applyFont="1" applyFill="1" applyBorder="1" applyAlignment="1" applyProtection="1">
      <alignment horizontal="centerContinuous" vertical="top"/>
      <protection/>
    </xf>
    <xf numFmtId="0" fontId="12" fillId="38" borderId="11" xfId="0" applyNumberFormat="1" applyFont="1" applyFill="1" applyBorder="1" applyAlignment="1" applyProtection="1">
      <alignment horizontal="center" vertical="top"/>
      <protection/>
    </xf>
    <xf numFmtId="0" fontId="12" fillId="38" borderId="11" xfId="0" applyNumberFormat="1" applyFont="1" applyFill="1" applyBorder="1" applyAlignment="1" applyProtection="1">
      <alignment vertical="top"/>
      <protection/>
    </xf>
    <xf numFmtId="0" fontId="0" fillId="38" borderId="11" xfId="0" applyNumberFormat="1" applyFont="1" applyFill="1" applyBorder="1" applyAlignment="1" applyProtection="1">
      <alignment vertical="top"/>
      <protection/>
    </xf>
    <xf numFmtId="0" fontId="12" fillId="38" borderId="10" xfId="0" applyNumberFormat="1" applyFont="1" applyFill="1" applyBorder="1" applyAlignment="1" applyProtection="1">
      <alignment vertical="top"/>
      <protection/>
    </xf>
    <xf numFmtId="0" fontId="0" fillId="38" borderId="10" xfId="0" applyNumberFormat="1" applyFont="1" applyFill="1" applyBorder="1" applyAlignment="1" applyProtection="1">
      <alignment vertical="top"/>
      <protection/>
    </xf>
    <xf numFmtId="0" fontId="12" fillId="39" borderId="56" xfId="0" applyNumberFormat="1" applyFont="1" applyFill="1" applyBorder="1" applyAlignment="1" applyProtection="1">
      <alignment horizontal="centerContinuous" vertical="top"/>
      <protection/>
    </xf>
    <xf numFmtId="0" fontId="12" fillId="39" borderId="57" xfId="0" applyNumberFormat="1" applyFont="1" applyFill="1" applyBorder="1" applyAlignment="1" applyProtection="1">
      <alignment horizontal="centerContinuous" vertical="top"/>
      <protection/>
    </xf>
    <xf numFmtId="0" fontId="12" fillId="39" borderId="58" xfId="0" applyNumberFormat="1" applyFont="1" applyFill="1" applyBorder="1" applyAlignment="1" applyProtection="1">
      <alignment horizontal="centerContinuous" vertical="top"/>
      <protection/>
    </xf>
    <xf numFmtId="0" fontId="12" fillId="39" borderId="32" xfId="0" applyNumberFormat="1" applyFont="1" applyFill="1" applyBorder="1" applyAlignment="1" applyProtection="1">
      <alignment horizontal="center" vertical="top"/>
      <protection/>
    </xf>
    <xf numFmtId="0" fontId="12" fillId="39" borderId="11" xfId="0" applyNumberFormat="1" applyFont="1" applyFill="1" applyBorder="1" applyAlignment="1" applyProtection="1">
      <alignment vertical="top" wrapText="1"/>
      <protection/>
    </xf>
    <xf numFmtId="0" fontId="12" fillId="39" borderId="11" xfId="0" applyNumberFormat="1" applyFont="1" applyFill="1" applyBorder="1" applyAlignment="1" applyProtection="1">
      <alignment vertical="top"/>
      <protection/>
    </xf>
    <xf numFmtId="0" fontId="0" fillId="39" borderId="25" xfId="0" applyNumberFormat="1" applyFont="1" applyFill="1" applyBorder="1" applyAlignment="1" applyProtection="1">
      <alignment vertical="top"/>
      <protection/>
    </xf>
    <xf numFmtId="0" fontId="31" fillId="35" borderId="61" xfId="0" applyNumberFormat="1" applyFont="1" applyFill="1" applyBorder="1" applyAlignment="1" applyProtection="1">
      <alignment horizontal="centerContinuous" vertical="top"/>
      <protection/>
    </xf>
    <xf numFmtId="0" fontId="12" fillId="35" borderId="28" xfId="0" applyNumberFormat="1" applyFont="1" applyFill="1" applyBorder="1" applyAlignment="1" applyProtection="1">
      <alignment horizontal="centerContinuous" vertical="top"/>
      <protection/>
    </xf>
    <xf numFmtId="0" fontId="12" fillId="35" borderId="62" xfId="0" applyNumberFormat="1" applyFont="1" applyFill="1" applyBorder="1" applyAlignment="1" applyProtection="1">
      <alignment horizontal="centerContinuous" vertical="top"/>
      <protection/>
    </xf>
    <xf numFmtId="0" fontId="7" fillId="35" borderId="11" xfId="0" applyNumberFormat="1" applyFont="1" applyFill="1" applyBorder="1" applyAlignment="1" applyProtection="1">
      <alignment vertical="top"/>
      <protection/>
    </xf>
    <xf numFmtId="0" fontId="22" fillId="40" borderId="0" xfId="0" applyNumberFormat="1" applyFont="1" applyFill="1" applyBorder="1" applyAlignment="1" applyProtection="1">
      <alignment vertical="top"/>
      <protection/>
    </xf>
    <xf numFmtId="0" fontId="12" fillId="35" borderId="33" xfId="0" applyNumberFormat="1" applyFont="1" applyFill="1" applyBorder="1" applyAlignment="1" applyProtection="1">
      <alignment horizontal="center" vertical="top"/>
      <protection/>
    </xf>
    <xf numFmtId="0" fontId="12" fillId="35" borderId="34" xfId="0" applyNumberFormat="1" applyFont="1" applyFill="1" applyBorder="1" applyAlignment="1" applyProtection="1">
      <alignment vertical="top" wrapText="1"/>
      <protection/>
    </xf>
    <xf numFmtId="0" fontId="12" fillId="35" borderId="34" xfId="0" applyNumberFormat="1" applyFont="1" applyFill="1" applyBorder="1" applyAlignment="1" applyProtection="1">
      <alignment vertical="top"/>
      <protection/>
    </xf>
    <xf numFmtId="0" fontId="0" fillId="35" borderId="26" xfId="0" applyNumberFormat="1" applyFont="1" applyFill="1" applyBorder="1" applyAlignment="1" applyProtection="1">
      <alignment vertical="top"/>
      <protection/>
    </xf>
    <xf numFmtId="0" fontId="7" fillId="35" borderId="11" xfId="0" applyNumberFormat="1" applyFont="1" applyFill="1" applyBorder="1" applyAlignment="1" applyProtection="1">
      <alignment vertical="top"/>
      <protection/>
    </xf>
    <xf numFmtId="4" fontId="7" fillId="35" borderId="11" xfId="0" applyNumberFormat="1" applyFont="1" applyFill="1" applyBorder="1" applyAlignment="1" applyProtection="1">
      <alignment wrapText="1"/>
      <protection/>
    </xf>
    <xf numFmtId="0" fontId="12" fillId="41" borderId="14" xfId="0" applyNumberFormat="1" applyFont="1" applyFill="1" applyBorder="1" applyAlignment="1" applyProtection="1">
      <alignment horizontal="centerContinuous" vertical="top"/>
      <protection/>
    </xf>
    <xf numFmtId="0" fontId="12" fillId="41" borderId="28" xfId="0" applyNumberFormat="1" applyFont="1" applyFill="1" applyBorder="1" applyAlignment="1" applyProtection="1">
      <alignment horizontal="centerContinuous" vertical="top"/>
      <protection/>
    </xf>
    <xf numFmtId="0" fontId="12" fillId="41" borderId="21" xfId="0" applyNumberFormat="1" applyFont="1" applyFill="1" applyBorder="1" applyAlignment="1" applyProtection="1">
      <alignment horizontal="centerContinuous" vertical="top"/>
      <protection/>
    </xf>
    <xf numFmtId="0" fontId="12" fillId="41" borderId="11" xfId="0" applyNumberFormat="1" applyFont="1" applyFill="1" applyBorder="1" applyAlignment="1" applyProtection="1">
      <alignment horizontal="center" vertical="top"/>
      <protection/>
    </xf>
    <xf numFmtId="0" fontId="12" fillId="41" borderId="11" xfId="0" applyNumberFormat="1" applyFont="1" applyFill="1" applyBorder="1" applyAlignment="1" applyProtection="1">
      <alignment vertical="top"/>
      <protection/>
    </xf>
    <xf numFmtId="0" fontId="32" fillId="41" borderId="11" xfId="0" applyNumberFormat="1" applyFont="1" applyFill="1" applyBorder="1" applyAlignment="1" applyProtection="1">
      <alignment vertical="top"/>
      <protection/>
    </xf>
    <xf numFmtId="0" fontId="0" fillId="41" borderId="11" xfId="0" applyNumberFormat="1" applyFont="1" applyFill="1" applyBorder="1" applyAlignment="1" applyProtection="1">
      <alignment vertical="top"/>
      <protection/>
    </xf>
    <xf numFmtId="0" fontId="12" fillId="41" borderId="11" xfId="0" applyNumberFormat="1" applyFont="1" applyFill="1" applyBorder="1" applyAlignment="1" applyProtection="1">
      <alignment vertical="top" wrapText="1"/>
      <protection/>
    </xf>
    <xf numFmtId="0" fontId="13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20" fillId="0" borderId="0" xfId="65" applyNumberFormat="1" applyFont="1" applyFill="1" applyBorder="1" applyAlignment="1" applyProtection="1">
      <alignment vertical="top"/>
      <protection/>
    </xf>
    <xf numFmtId="0" fontId="2" fillId="0" borderId="44" xfId="65" applyNumberFormat="1" applyFont="1" applyFill="1" applyBorder="1" applyAlignment="1" applyProtection="1">
      <alignment horizontal="center" vertical="top" wrapText="1"/>
      <protection/>
    </xf>
    <xf numFmtId="0" fontId="2" fillId="0" borderId="12" xfId="65" applyNumberFormat="1" applyFont="1" applyFill="1" applyBorder="1" applyAlignment="1" applyProtection="1">
      <alignment vertical="top"/>
      <protection/>
    </xf>
    <xf numFmtId="0" fontId="2" fillId="0" borderId="45" xfId="65" applyNumberFormat="1" applyFont="1" applyFill="1" applyBorder="1" applyAlignment="1" applyProtection="1">
      <alignment vertical="top"/>
      <protection/>
    </xf>
    <xf numFmtId="0" fontId="12" fillId="0" borderId="32" xfId="65" applyNumberFormat="1" applyFont="1" applyFill="1" applyBorder="1" applyAlignment="1" applyProtection="1">
      <alignment horizontal="center" vertical="top"/>
      <protection/>
    </xf>
    <xf numFmtId="0" fontId="12" fillId="0" borderId="11" xfId="65" applyNumberFormat="1" applyFont="1" applyFill="1" applyBorder="1" applyAlignment="1" applyProtection="1">
      <alignment vertical="top"/>
      <protection/>
    </xf>
    <xf numFmtId="0" fontId="2" fillId="0" borderId="11" xfId="65" applyNumberFormat="1" applyFont="1" applyFill="1" applyBorder="1" applyAlignment="1" applyProtection="1">
      <alignment vertical="top"/>
      <protection/>
    </xf>
    <xf numFmtId="14" fontId="0" fillId="0" borderId="25" xfId="65" applyNumberFormat="1" applyFont="1" applyFill="1" applyBorder="1" applyAlignment="1" applyProtection="1">
      <alignment horizontal="right" vertical="top"/>
      <protection/>
    </xf>
    <xf numFmtId="0" fontId="12" fillId="0" borderId="33" xfId="65" applyNumberFormat="1" applyFont="1" applyFill="1" applyBorder="1" applyAlignment="1" applyProtection="1">
      <alignment horizontal="center" vertical="top"/>
      <protection/>
    </xf>
    <xf numFmtId="0" fontId="12" fillId="0" borderId="34" xfId="65" applyNumberFormat="1" applyFont="1" applyFill="1" applyBorder="1" applyAlignment="1" applyProtection="1">
      <alignment vertical="top"/>
      <protection/>
    </xf>
    <xf numFmtId="0" fontId="2" fillId="0" borderId="34" xfId="65" applyNumberFormat="1" applyFont="1" applyFill="1" applyBorder="1" applyAlignment="1" applyProtection="1">
      <alignment vertical="top"/>
      <protection/>
    </xf>
    <xf numFmtId="14" fontId="0" fillId="0" borderId="26" xfId="65" applyNumberFormat="1" applyFont="1" applyFill="1" applyBorder="1" applyAlignment="1" applyProtection="1">
      <alignment horizontal="right" vertical="top"/>
      <protection/>
    </xf>
    <xf numFmtId="0" fontId="31" fillId="34" borderId="56" xfId="65" applyNumberFormat="1" applyFont="1" applyFill="1" applyBorder="1" applyAlignment="1" applyProtection="1">
      <alignment horizontal="centerContinuous" vertical="top" wrapText="1"/>
      <protection/>
    </xf>
    <xf numFmtId="0" fontId="31" fillId="34" borderId="57" xfId="65" applyNumberFormat="1" applyFont="1" applyFill="1" applyBorder="1" applyAlignment="1" applyProtection="1">
      <alignment horizontal="centerContinuous" vertical="top" wrapText="1"/>
      <protection/>
    </xf>
    <xf numFmtId="0" fontId="31" fillId="34" borderId="58" xfId="65" applyNumberFormat="1" applyFont="1" applyFill="1" applyBorder="1" applyAlignment="1" applyProtection="1">
      <alignment horizontal="centerContinuous" vertical="top" wrapText="1"/>
      <protection/>
    </xf>
    <xf numFmtId="0" fontId="12" fillId="35" borderId="32" xfId="65" applyNumberFormat="1" applyFont="1" applyFill="1" applyBorder="1" applyAlignment="1" applyProtection="1">
      <alignment horizontal="center" vertical="top"/>
      <protection/>
    </xf>
    <xf numFmtId="0" fontId="12" fillId="35" borderId="11" xfId="65" applyNumberFormat="1" applyFont="1" applyFill="1" applyBorder="1" applyAlignment="1" applyProtection="1">
      <alignment vertical="top"/>
      <protection/>
    </xf>
    <xf numFmtId="0" fontId="27" fillId="35" borderId="11" xfId="65" applyNumberFormat="1" applyFont="1" applyFill="1" applyBorder="1" applyAlignment="1" applyProtection="1">
      <alignment vertical="top"/>
      <protection/>
    </xf>
    <xf numFmtId="181" fontId="0" fillId="35" borderId="25" xfId="65" applyNumberFormat="1" applyFont="1" applyFill="1" applyBorder="1" applyAlignment="1" applyProtection="1">
      <alignment vertical="top"/>
      <protection/>
    </xf>
    <xf numFmtId="0" fontId="12" fillId="35" borderId="11" xfId="65" applyNumberFormat="1" applyFont="1" applyFill="1" applyBorder="1" applyAlignment="1" applyProtection="1">
      <alignment vertical="top" wrapText="1"/>
      <protection/>
    </xf>
    <xf numFmtId="0" fontId="12" fillId="35" borderId="63" xfId="65" applyNumberFormat="1" applyFont="1" applyFill="1" applyBorder="1" applyAlignment="1" applyProtection="1">
      <alignment horizontal="center" vertical="top"/>
      <protection/>
    </xf>
    <xf numFmtId="0" fontId="12" fillId="35" borderId="10" xfId="65" applyNumberFormat="1" applyFont="1" applyFill="1" applyBorder="1" applyAlignment="1" applyProtection="1">
      <alignment vertical="top"/>
      <protection/>
    </xf>
    <xf numFmtId="181" fontId="0" fillId="35" borderId="46" xfId="65" applyNumberFormat="1" applyFont="1" applyFill="1" applyBorder="1" applyAlignment="1" applyProtection="1">
      <alignment vertical="top"/>
      <protection/>
    </xf>
    <xf numFmtId="16" fontId="12" fillId="35" borderId="59" xfId="65" applyNumberFormat="1" applyFont="1" applyFill="1" applyBorder="1" applyAlignment="1" applyProtection="1">
      <alignment horizontal="center" vertical="top"/>
      <protection/>
    </xf>
    <xf numFmtId="0" fontId="12" fillId="35" borderId="59" xfId="65" applyNumberFormat="1" applyFont="1" applyFill="1" applyBorder="1" applyAlignment="1" applyProtection="1">
      <alignment horizontal="center" vertical="top"/>
      <protection/>
    </xf>
    <xf numFmtId="0" fontId="12" fillId="35" borderId="23" xfId="65" applyNumberFormat="1" applyFont="1" applyFill="1" applyBorder="1" applyAlignment="1" applyProtection="1">
      <alignment vertical="top"/>
      <protection/>
    </xf>
    <xf numFmtId="0" fontId="12" fillId="35" borderId="64" xfId="65" applyNumberFormat="1" applyFont="1" applyFill="1" applyBorder="1" applyAlignment="1" applyProtection="1">
      <alignment horizontal="center" vertical="top"/>
      <protection/>
    </xf>
    <xf numFmtId="0" fontId="12" fillId="35" borderId="65" xfId="65" applyNumberFormat="1" applyFont="1" applyFill="1" applyBorder="1" applyAlignment="1" applyProtection="1">
      <alignment vertical="top"/>
      <protection/>
    </xf>
    <xf numFmtId="0" fontId="12" fillId="35" borderId="34" xfId="65" applyNumberFormat="1" applyFont="1" applyFill="1" applyBorder="1" applyAlignment="1" applyProtection="1">
      <alignment vertical="top"/>
      <protection/>
    </xf>
    <xf numFmtId="181" fontId="0" fillId="35" borderId="26" xfId="65" applyNumberFormat="1" applyFont="1" applyFill="1" applyBorder="1" applyAlignment="1" applyProtection="1">
      <alignment vertical="top"/>
      <protection/>
    </xf>
    <xf numFmtId="0" fontId="12" fillId="0" borderId="18" xfId="65" applyNumberFormat="1" applyFont="1" applyFill="1" applyBorder="1" applyAlignment="1" applyProtection="1">
      <alignment horizontal="left" vertical="top"/>
      <protection/>
    </xf>
    <xf numFmtId="0" fontId="12" fillId="0" borderId="66" xfId="65" applyNumberFormat="1" applyFont="1" applyFill="1" applyBorder="1" applyAlignment="1" applyProtection="1">
      <alignment vertical="top"/>
      <protection/>
    </xf>
    <xf numFmtId="0" fontId="12" fillId="0" borderId="49" xfId="65" applyNumberFormat="1" applyFont="1" applyFill="1" applyBorder="1" applyAlignment="1" applyProtection="1">
      <alignment vertical="top"/>
      <protection/>
    </xf>
    <xf numFmtId="0" fontId="0" fillId="0" borderId="50" xfId="65" applyNumberFormat="1" applyFont="1" applyFill="1" applyBorder="1" applyAlignment="1" applyProtection="1">
      <alignment vertical="top"/>
      <protection/>
    </xf>
    <xf numFmtId="0" fontId="12" fillId="0" borderId="19" xfId="65" applyNumberFormat="1" applyFont="1" applyFill="1" applyBorder="1" applyAlignment="1" applyProtection="1">
      <alignment horizontal="left" vertical="top"/>
      <protection/>
    </xf>
    <xf numFmtId="0" fontId="12" fillId="0" borderId="54" xfId="65" applyNumberFormat="1" applyFont="1" applyFill="1" applyBorder="1" applyAlignment="1" applyProtection="1">
      <alignment vertical="top"/>
      <protection/>
    </xf>
    <xf numFmtId="0" fontId="12" fillId="0" borderId="0" xfId="65" applyNumberFormat="1" applyFont="1" applyFill="1" applyBorder="1" applyAlignment="1" applyProtection="1">
      <alignment vertical="top"/>
      <protection/>
    </xf>
    <xf numFmtId="0" fontId="0" fillId="0" borderId="51" xfId="65" applyNumberFormat="1" applyFont="1" applyFill="1" applyBorder="1" applyAlignment="1" applyProtection="1">
      <alignment vertical="top"/>
      <protection/>
    </xf>
    <xf numFmtId="0" fontId="12" fillId="0" borderId="20" xfId="65" applyNumberFormat="1" applyFont="1" applyFill="1" applyBorder="1" applyAlignment="1" applyProtection="1">
      <alignment horizontal="left" vertical="top"/>
      <protection/>
    </xf>
    <xf numFmtId="0" fontId="12" fillId="0" borderId="47" xfId="65" applyNumberFormat="1" applyFont="1" applyFill="1" applyBorder="1" applyAlignment="1" applyProtection="1">
      <alignment vertical="top"/>
      <protection/>
    </xf>
    <xf numFmtId="0" fontId="12" fillId="0" borderId="52" xfId="65" applyNumberFormat="1" applyFont="1" applyFill="1" applyBorder="1" applyAlignment="1" applyProtection="1">
      <alignment vertical="top"/>
      <protection/>
    </xf>
    <xf numFmtId="181" fontId="0" fillId="0" borderId="53" xfId="65" applyNumberFormat="1" applyFont="1" applyFill="1" applyBorder="1" applyAlignment="1" applyProtection="1">
      <alignment vertical="top"/>
      <protection/>
    </xf>
    <xf numFmtId="0" fontId="31" fillId="38" borderId="13" xfId="65" applyNumberFormat="1" applyFont="1" applyFill="1" applyBorder="1" applyAlignment="1" applyProtection="1">
      <alignment horizontal="centerContinuous" vertical="top"/>
      <protection/>
    </xf>
    <xf numFmtId="0" fontId="31" fillId="38" borderId="56" xfId="65" applyNumberFormat="1" applyFont="1" applyFill="1" applyBorder="1" applyAlignment="1" applyProtection="1">
      <alignment horizontal="centerContinuous" vertical="top"/>
      <protection/>
    </xf>
    <xf numFmtId="0" fontId="31" fillId="38" borderId="57" xfId="65" applyNumberFormat="1" applyFont="1" applyFill="1" applyBorder="1" applyAlignment="1" applyProtection="1">
      <alignment horizontal="centerContinuous" vertical="top"/>
      <protection/>
    </xf>
    <xf numFmtId="0" fontId="31" fillId="38" borderId="58" xfId="65" applyNumberFormat="1" applyFont="1" applyFill="1" applyBorder="1" applyAlignment="1" applyProtection="1">
      <alignment horizontal="centerContinuous" vertical="top"/>
      <protection/>
    </xf>
    <xf numFmtId="0" fontId="20" fillId="34" borderId="0" xfId="65" applyNumberFormat="1" applyFont="1" applyFill="1" applyBorder="1" applyAlignment="1" applyProtection="1">
      <alignment vertical="top"/>
      <protection/>
    </xf>
    <xf numFmtId="0" fontId="0" fillId="34" borderId="0" xfId="65" applyNumberFormat="1" applyFont="1" applyFill="1" applyBorder="1" applyAlignment="1" applyProtection="1">
      <alignment vertical="top"/>
      <protection/>
    </xf>
    <xf numFmtId="0" fontId="12" fillId="38" borderId="14" xfId="65" applyNumberFormat="1" applyFont="1" applyFill="1" applyBorder="1" applyAlignment="1" applyProtection="1">
      <alignment horizontal="center" vertical="top"/>
      <protection/>
    </xf>
    <xf numFmtId="0" fontId="12" fillId="38" borderId="32" xfId="65" applyNumberFormat="1" applyFont="1" applyFill="1" applyBorder="1" applyAlignment="1" applyProtection="1">
      <alignment vertical="top"/>
      <protection/>
    </xf>
    <xf numFmtId="0" fontId="12" fillId="38" borderId="11" xfId="65" applyNumberFormat="1" applyFont="1" applyFill="1" applyBorder="1" applyAlignment="1" applyProtection="1">
      <alignment vertical="top"/>
      <protection/>
    </xf>
    <xf numFmtId="0" fontId="0" fillId="38" borderId="25" xfId="65" applyNumberFormat="1" applyFont="1" applyFill="1" applyBorder="1" applyAlignment="1" applyProtection="1">
      <alignment vertical="top"/>
      <protection/>
    </xf>
    <xf numFmtId="0" fontId="12" fillId="38" borderId="33" xfId="65" applyNumberFormat="1" applyFont="1" applyFill="1" applyBorder="1" applyAlignment="1" applyProtection="1">
      <alignment vertical="top"/>
      <protection/>
    </xf>
    <xf numFmtId="0" fontId="12" fillId="38" borderId="34" xfId="65" applyNumberFormat="1" applyFont="1" applyFill="1" applyBorder="1" applyAlignment="1" applyProtection="1">
      <alignment vertical="top"/>
      <protection/>
    </xf>
    <xf numFmtId="181" fontId="0" fillId="38" borderId="26" xfId="65" applyNumberFormat="1" applyFont="1" applyFill="1" applyBorder="1" applyAlignment="1" applyProtection="1">
      <alignment vertical="top"/>
      <protection/>
    </xf>
    <xf numFmtId="0" fontId="12" fillId="39" borderId="32" xfId="65" applyNumberFormat="1" applyFont="1" applyFill="1" applyBorder="1" applyAlignment="1" applyProtection="1">
      <alignment horizontal="center" vertical="top"/>
      <protection/>
    </xf>
    <xf numFmtId="0" fontId="12" fillId="39" borderId="11" xfId="65" applyNumberFormat="1" applyFont="1" applyFill="1" applyBorder="1" applyAlignment="1" applyProtection="1">
      <alignment vertical="top" wrapText="1"/>
      <protection/>
    </xf>
    <xf numFmtId="0" fontId="12" fillId="39" borderId="11" xfId="65" applyNumberFormat="1" applyFont="1" applyFill="1" applyBorder="1" applyAlignment="1" applyProtection="1">
      <alignment vertical="top"/>
      <protection/>
    </xf>
    <xf numFmtId="181" fontId="0" fillId="39" borderId="25" xfId="65" applyNumberFormat="1" applyFont="1" applyFill="1" applyBorder="1" applyAlignment="1" applyProtection="1">
      <alignment vertical="top"/>
      <protection/>
    </xf>
    <xf numFmtId="0" fontId="12" fillId="39" borderId="33" xfId="65" applyNumberFormat="1" applyFont="1" applyFill="1" applyBorder="1" applyAlignment="1" applyProtection="1">
      <alignment horizontal="center" vertical="top"/>
      <protection/>
    </xf>
    <xf numFmtId="0" fontId="12" fillId="39" borderId="34" xfId="65" applyNumberFormat="1" applyFont="1" applyFill="1" applyBorder="1" applyAlignment="1" applyProtection="1">
      <alignment vertical="top"/>
      <protection/>
    </xf>
    <xf numFmtId="181" fontId="0" fillId="39" borderId="26" xfId="65" applyNumberFormat="1" applyFont="1" applyFill="1" applyBorder="1" applyAlignment="1" applyProtection="1">
      <alignment vertical="top"/>
      <protection/>
    </xf>
    <xf numFmtId="0" fontId="31" fillId="34" borderId="56" xfId="65" applyNumberFormat="1" applyFont="1" applyFill="1" applyBorder="1" applyAlignment="1" applyProtection="1">
      <alignment horizontal="centerContinuous" vertical="top"/>
      <protection/>
    </xf>
    <xf numFmtId="0" fontId="12" fillId="34" borderId="56" xfId="65" applyNumberFormat="1" applyFont="1" applyFill="1" applyBorder="1" applyAlignment="1" applyProtection="1">
      <alignment horizontal="centerContinuous" vertical="top"/>
      <protection/>
    </xf>
    <xf numFmtId="0" fontId="12" fillId="34" borderId="57" xfId="65" applyNumberFormat="1" applyFont="1" applyFill="1" applyBorder="1" applyAlignment="1" applyProtection="1">
      <alignment horizontal="centerContinuous" vertical="top"/>
      <protection/>
    </xf>
    <xf numFmtId="0" fontId="12" fillId="34" borderId="58" xfId="65" applyNumberFormat="1" applyFont="1" applyFill="1" applyBorder="1" applyAlignment="1" applyProtection="1">
      <alignment horizontal="centerContinuous" vertical="top"/>
      <protection/>
    </xf>
    <xf numFmtId="0" fontId="12" fillId="35" borderId="61" xfId="65" applyNumberFormat="1" applyFont="1" applyFill="1" applyBorder="1" applyAlignment="1" applyProtection="1">
      <alignment horizontal="center" vertical="top"/>
      <protection/>
    </xf>
    <xf numFmtId="0" fontId="27" fillId="35" borderId="32" xfId="65" applyNumberFormat="1" applyFont="1" applyFill="1" applyBorder="1" applyAlignment="1" applyProtection="1">
      <alignment vertical="top"/>
      <protection/>
    </xf>
    <xf numFmtId="0" fontId="0" fillId="35" borderId="25" xfId="65" applyNumberFormat="1" applyFont="1" applyFill="1" applyBorder="1" applyAlignment="1" applyProtection="1">
      <alignment vertical="top"/>
      <protection/>
    </xf>
    <xf numFmtId="0" fontId="12" fillId="35" borderId="32" xfId="65" applyNumberFormat="1" applyFont="1" applyFill="1" applyBorder="1" applyAlignment="1" applyProtection="1">
      <alignment vertical="top"/>
      <protection/>
    </xf>
    <xf numFmtId="0" fontId="12" fillId="35" borderId="32" xfId="65" applyNumberFormat="1" applyFont="1" applyFill="1" applyBorder="1" applyAlignment="1" applyProtection="1">
      <alignment vertical="top" wrapText="1"/>
      <protection/>
    </xf>
    <xf numFmtId="0" fontId="12" fillId="35" borderId="33" xfId="65" applyNumberFormat="1" applyFont="1" applyFill="1" applyBorder="1" applyAlignment="1" applyProtection="1">
      <alignment vertical="top" wrapText="1"/>
      <protection/>
    </xf>
    <xf numFmtId="0" fontId="12" fillId="35" borderId="30" xfId="65" applyNumberFormat="1" applyFont="1" applyFill="1" applyBorder="1" applyAlignment="1" applyProtection="1">
      <alignment horizontal="center" vertical="top"/>
      <protection/>
    </xf>
    <xf numFmtId="0" fontId="27" fillId="35" borderId="31" xfId="65" applyNumberFormat="1" applyFont="1" applyFill="1" applyBorder="1" applyAlignment="1" applyProtection="1">
      <alignment vertical="top"/>
      <protection/>
    </xf>
    <xf numFmtId="0" fontId="12" fillId="35" borderId="33" xfId="65" applyNumberFormat="1" applyFont="1" applyFill="1" applyBorder="1" applyAlignment="1" applyProtection="1">
      <alignment horizontal="center" vertical="top"/>
      <protection/>
    </xf>
    <xf numFmtId="0" fontId="12" fillId="35" borderId="34" xfId="65" applyNumberFormat="1" applyFont="1" applyFill="1" applyBorder="1" applyAlignment="1" applyProtection="1">
      <alignment vertical="top" wrapText="1"/>
      <protection/>
    </xf>
    <xf numFmtId="0" fontId="12" fillId="38" borderId="30" xfId="65" applyNumberFormat="1" applyFont="1" applyFill="1" applyBorder="1" applyAlignment="1" applyProtection="1">
      <alignment horizontal="center" vertical="top"/>
      <protection/>
    </xf>
    <xf numFmtId="0" fontId="12" fillId="38" borderId="31" xfId="65" applyNumberFormat="1" applyFont="1" applyFill="1" applyBorder="1" applyAlignment="1" applyProtection="1">
      <alignment vertical="top"/>
      <protection/>
    </xf>
    <xf numFmtId="0" fontId="0" fillId="38" borderId="24" xfId="65" applyNumberFormat="1" applyFont="1" applyFill="1" applyBorder="1" applyAlignment="1" applyProtection="1">
      <alignment vertical="top"/>
      <protection/>
    </xf>
    <xf numFmtId="0" fontId="12" fillId="38" borderId="32" xfId="65" applyNumberFormat="1" applyFont="1" applyFill="1" applyBorder="1" applyAlignment="1" applyProtection="1">
      <alignment horizontal="center" vertical="top"/>
      <protection/>
    </xf>
    <xf numFmtId="0" fontId="12" fillId="38" borderId="33" xfId="65" applyNumberFormat="1" applyFont="1" applyFill="1" applyBorder="1" applyAlignment="1" applyProtection="1">
      <alignment horizontal="center" vertical="top"/>
      <protection/>
    </xf>
    <xf numFmtId="0" fontId="31" fillId="41" borderId="56" xfId="65" applyNumberFormat="1" applyFont="1" applyFill="1" applyBorder="1" applyAlignment="1" applyProtection="1">
      <alignment horizontal="centerContinuous" vertical="top"/>
      <protection/>
    </xf>
    <xf numFmtId="0" fontId="31" fillId="41" borderId="57" xfId="65" applyNumberFormat="1" applyFont="1" applyFill="1" applyBorder="1" applyAlignment="1" applyProtection="1">
      <alignment horizontal="centerContinuous" vertical="top"/>
      <protection/>
    </xf>
    <xf numFmtId="0" fontId="31" fillId="41" borderId="58" xfId="65" applyNumberFormat="1" applyFont="1" applyFill="1" applyBorder="1" applyAlignment="1" applyProtection="1">
      <alignment horizontal="centerContinuous" vertical="top"/>
      <protection/>
    </xf>
    <xf numFmtId="0" fontId="12" fillId="41" borderId="32" xfId="65" applyNumberFormat="1" applyFont="1" applyFill="1" applyBorder="1" applyAlignment="1" applyProtection="1">
      <alignment horizontal="center" vertical="top"/>
      <protection/>
    </xf>
    <xf numFmtId="0" fontId="12" fillId="41" borderId="11" xfId="65" applyNumberFormat="1" applyFont="1" applyFill="1" applyBorder="1" applyAlignment="1" applyProtection="1">
      <alignment vertical="top"/>
      <protection/>
    </xf>
    <xf numFmtId="0" fontId="32" fillId="41" borderId="11" xfId="65" applyNumberFormat="1" applyFont="1" applyFill="1" applyBorder="1" applyAlignment="1" applyProtection="1">
      <alignment vertical="top"/>
      <protection/>
    </xf>
    <xf numFmtId="0" fontId="0" fillId="41" borderId="25" xfId="65" applyNumberFormat="1" applyFont="1" applyFill="1" applyBorder="1" applyAlignment="1" applyProtection="1">
      <alignment vertical="top"/>
      <protection/>
    </xf>
    <xf numFmtId="0" fontId="12" fillId="41" borderId="33" xfId="65" applyNumberFormat="1" applyFont="1" applyFill="1" applyBorder="1" applyAlignment="1" applyProtection="1">
      <alignment horizontal="center" vertical="top"/>
      <protection/>
    </xf>
    <xf numFmtId="0" fontId="12" fillId="41" borderId="34" xfId="65" applyNumberFormat="1" applyFont="1" applyFill="1" applyBorder="1" applyAlignment="1" applyProtection="1">
      <alignment vertical="top" wrapText="1"/>
      <protection/>
    </xf>
    <xf numFmtId="0" fontId="32" fillId="41" borderId="34" xfId="65" applyNumberFormat="1" applyFont="1" applyFill="1" applyBorder="1" applyAlignment="1" applyProtection="1">
      <alignment vertical="top"/>
      <protection/>
    </xf>
    <xf numFmtId="181" fontId="0" fillId="41" borderId="26" xfId="65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0" fontId="42" fillId="0" borderId="16" xfId="0" applyFont="1" applyBorder="1" applyAlignment="1">
      <alignment wrapText="1"/>
    </xf>
    <xf numFmtId="14" fontId="20" fillId="0" borderId="25" xfId="0" applyNumberFormat="1" applyFont="1" applyFill="1" applyBorder="1" applyAlignment="1" applyProtection="1">
      <alignment horizontal="center" vertical="top"/>
      <protection/>
    </xf>
    <xf numFmtId="0" fontId="2" fillId="0" borderId="25" xfId="0" applyFont="1" applyFill="1" applyBorder="1" applyAlignment="1">
      <alignment horizontal="center" wrapText="1"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43" fillId="0" borderId="25" xfId="0" applyNumberFormat="1" applyFont="1" applyFill="1" applyBorder="1" applyAlignment="1" applyProtection="1">
      <alignment vertical="top"/>
      <protection/>
    </xf>
    <xf numFmtId="0" fontId="2" fillId="0" borderId="54" xfId="0" applyNumberFormat="1" applyFont="1" applyFill="1" applyBorder="1" applyAlignment="1" applyProtection="1">
      <alignment vertical="top"/>
      <protection/>
    </xf>
    <xf numFmtId="0" fontId="2" fillId="0" borderId="31" xfId="0" applyNumberFormat="1" applyFont="1" applyFill="1" applyBorder="1" applyAlignment="1" applyProtection="1">
      <alignment vertical="top"/>
      <protection/>
    </xf>
    <xf numFmtId="0" fontId="0" fillId="0" borderId="38" xfId="0" applyNumberFormat="1" applyFont="1" applyFill="1" applyBorder="1" applyAlignment="1" applyProtection="1">
      <alignment vertical="top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14" fontId="0" fillId="0" borderId="25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3" fillId="0" borderId="25" xfId="0" applyFont="1" applyBorder="1" applyAlignment="1">
      <alignment horizontal="center" wrapText="1"/>
    </xf>
    <xf numFmtId="0" fontId="13" fillId="0" borderId="25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5" fillId="0" borderId="11" xfId="0" applyFont="1" applyBorder="1" applyAlignment="1">
      <alignment horizontal="center" vertical="center" wrapText="1"/>
    </xf>
    <xf numFmtId="180" fontId="25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0" fontId="25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/>
    </xf>
    <xf numFmtId="2" fontId="44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vertical="top"/>
      <protection/>
    </xf>
    <xf numFmtId="0" fontId="12" fillId="0" borderId="0" xfId="0" applyFont="1" applyFill="1" applyBorder="1" applyAlignment="1" applyProtection="1">
      <alignment horizontal="centerContinuous" vertical="top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12" fillId="0" borderId="0" xfId="0" applyFont="1" applyFill="1" applyBorder="1" applyAlignment="1" applyProtection="1">
      <alignment vertical="top" wrapText="1"/>
      <protection/>
    </xf>
    <xf numFmtId="0" fontId="29" fillId="0" borderId="0" xfId="0" applyFont="1" applyFill="1" applyBorder="1" applyAlignment="1" applyProtection="1">
      <alignment vertical="top"/>
      <protection/>
    </xf>
    <xf numFmtId="187" fontId="0" fillId="0" borderId="0" xfId="0" applyNumberFormat="1" applyFont="1" applyFill="1" applyBorder="1" applyAlignment="1" applyProtection="1">
      <alignment vertical="top"/>
      <protection/>
    </xf>
    <xf numFmtId="0" fontId="13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20" fillId="0" borderId="0" xfId="66" applyNumberFormat="1" applyFont="1" applyFill="1" applyBorder="1" applyAlignment="1" applyProtection="1">
      <alignment horizontal="right" vertical="top"/>
      <protection/>
    </xf>
    <xf numFmtId="0" fontId="2" fillId="0" borderId="44" xfId="66" applyNumberFormat="1" applyFont="1" applyFill="1" applyBorder="1" applyAlignment="1" applyProtection="1">
      <alignment horizontal="center" vertical="top" wrapText="1"/>
      <protection/>
    </xf>
    <xf numFmtId="0" fontId="2" fillId="0" borderId="12" xfId="66" applyNumberFormat="1" applyFont="1" applyFill="1" applyBorder="1" applyAlignment="1" applyProtection="1">
      <alignment vertical="top"/>
      <protection/>
    </xf>
    <xf numFmtId="0" fontId="2" fillId="0" borderId="45" xfId="66" applyNumberFormat="1" applyFont="1" applyFill="1" applyBorder="1" applyAlignment="1" applyProtection="1">
      <alignment vertical="top"/>
      <protection/>
    </xf>
    <xf numFmtId="0" fontId="12" fillId="0" borderId="32" xfId="66" applyNumberFormat="1" applyFont="1" applyFill="1" applyBorder="1" applyAlignment="1" applyProtection="1">
      <alignment horizontal="center" vertical="top"/>
      <protection/>
    </xf>
    <xf numFmtId="0" fontId="12" fillId="0" borderId="11" xfId="66" applyNumberFormat="1" applyFont="1" applyFill="1" applyBorder="1" applyAlignment="1" applyProtection="1">
      <alignment vertical="top"/>
      <protection/>
    </xf>
    <xf numFmtId="0" fontId="2" fillId="0" borderId="11" xfId="66" applyNumberFormat="1" applyFont="1" applyFill="1" applyBorder="1" applyAlignment="1" applyProtection="1">
      <alignment vertical="top"/>
      <protection/>
    </xf>
    <xf numFmtId="14" fontId="0" fillId="0" borderId="25" xfId="66" applyNumberFormat="1" applyFont="1" applyFill="1" applyBorder="1" applyAlignment="1" applyProtection="1">
      <alignment horizontal="right" vertical="top"/>
      <protection/>
    </xf>
    <xf numFmtId="0" fontId="12" fillId="0" borderId="33" xfId="66" applyNumberFormat="1" applyFont="1" applyFill="1" applyBorder="1" applyAlignment="1" applyProtection="1">
      <alignment horizontal="center" vertical="top"/>
      <protection/>
    </xf>
    <xf numFmtId="0" fontId="12" fillId="0" borderId="34" xfId="66" applyNumberFormat="1" applyFont="1" applyFill="1" applyBorder="1" applyAlignment="1" applyProtection="1">
      <alignment vertical="top"/>
      <protection/>
    </xf>
    <xf numFmtId="0" fontId="2" fillId="0" borderId="34" xfId="66" applyNumberFormat="1" applyFont="1" applyFill="1" applyBorder="1" applyAlignment="1" applyProtection="1">
      <alignment vertical="top"/>
      <protection/>
    </xf>
    <xf numFmtId="14" fontId="0" fillId="0" borderId="26" xfId="66" applyNumberFormat="1" applyFont="1" applyFill="1" applyBorder="1" applyAlignment="1" applyProtection="1">
      <alignment horizontal="right" vertical="top"/>
      <protection/>
    </xf>
    <xf numFmtId="0" fontId="31" fillId="34" borderId="56" xfId="66" applyNumberFormat="1" applyFont="1" applyFill="1" applyBorder="1" applyAlignment="1" applyProtection="1">
      <alignment horizontal="centerContinuous" vertical="top" wrapText="1"/>
      <protection/>
    </xf>
    <xf numFmtId="0" fontId="31" fillId="34" borderId="57" xfId="66" applyNumberFormat="1" applyFont="1" applyFill="1" applyBorder="1" applyAlignment="1" applyProtection="1">
      <alignment horizontal="centerContinuous" vertical="top" wrapText="1"/>
      <protection/>
    </xf>
    <xf numFmtId="0" fontId="31" fillId="34" borderId="58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12" fillId="35" borderId="32" xfId="66" applyNumberFormat="1" applyFont="1" applyFill="1" applyBorder="1" applyAlignment="1" applyProtection="1">
      <alignment horizontal="center" vertical="top"/>
      <protection/>
    </xf>
    <xf numFmtId="0" fontId="12" fillId="35" borderId="11" xfId="66" applyNumberFormat="1" applyFont="1" applyFill="1" applyBorder="1" applyAlignment="1" applyProtection="1">
      <alignment vertical="top"/>
      <protection/>
    </xf>
    <xf numFmtId="0" fontId="27" fillId="35" borderId="11" xfId="66" applyNumberFormat="1" applyFont="1" applyFill="1" applyBorder="1" applyAlignment="1" applyProtection="1">
      <alignment vertical="top"/>
      <protection/>
    </xf>
    <xf numFmtId="181" fontId="0" fillId="35" borderId="25" xfId="66" applyNumberFormat="1" applyFont="1" applyFill="1" applyBorder="1" applyAlignment="1" applyProtection="1">
      <alignment vertical="top"/>
      <protection/>
    </xf>
    <xf numFmtId="0" fontId="12" fillId="35" borderId="11" xfId="66" applyNumberFormat="1" applyFont="1" applyFill="1" applyBorder="1" applyAlignment="1" applyProtection="1">
      <alignment vertical="top" wrapText="1"/>
      <protection/>
    </xf>
    <xf numFmtId="0" fontId="12" fillId="35" borderId="63" xfId="66" applyNumberFormat="1" applyFont="1" applyFill="1" applyBorder="1" applyAlignment="1" applyProtection="1">
      <alignment horizontal="center" vertical="top"/>
      <protection/>
    </xf>
    <xf numFmtId="0" fontId="12" fillId="35" borderId="10" xfId="66" applyNumberFormat="1" applyFont="1" applyFill="1" applyBorder="1" applyAlignment="1" applyProtection="1">
      <alignment vertical="top"/>
      <protection/>
    </xf>
    <xf numFmtId="181" fontId="0" fillId="35" borderId="46" xfId="66" applyNumberFormat="1" applyFont="1" applyFill="1" applyBorder="1" applyAlignment="1" applyProtection="1">
      <alignment vertical="top"/>
      <protection/>
    </xf>
    <xf numFmtId="16" fontId="12" fillId="35" borderId="59" xfId="66" applyNumberFormat="1" applyFont="1" applyFill="1" applyBorder="1" applyAlignment="1" applyProtection="1">
      <alignment horizontal="center" vertical="top"/>
      <protection/>
    </xf>
    <xf numFmtId="0" fontId="12" fillId="35" borderId="59" xfId="66" applyNumberFormat="1" applyFont="1" applyFill="1" applyBorder="1" applyAlignment="1" applyProtection="1">
      <alignment horizontal="center" vertical="top"/>
      <protection/>
    </xf>
    <xf numFmtId="0" fontId="12" fillId="35" borderId="23" xfId="66" applyNumberFormat="1" applyFont="1" applyFill="1" applyBorder="1" applyAlignment="1" applyProtection="1">
      <alignment vertical="top"/>
      <protection/>
    </xf>
    <xf numFmtId="0" fontId="12" fillId="35" borderId="64" xfId="66" applyNumberFormat="1" applyFont="1" applyFill="1" applyBorder="1" applyAlignment="1" applyProtection="1">
      <alignment horizontal="center" vertical="top"/>
      <protection/>
    </xf>
    <xf numFmtId="0" fontId="12" fillId="35" borderId="65" xfId="66" applyNumberFormat="1" applyFont="1" applyFill="1" applyBorder="1" applyAlignment="1" applyProtection="1">
      <alignment vertical="top"/>
      <protection/>
    </xf>
    <xf numFmtId="0" fontId="12" fillId="35" borderId="34" xfId="66" applyNumberFormat="1" applyFont="1" applyFill="1" applyBorder="1" applyAlignment="1" applyProtection="1">
      <alignment vertical="top"/>
      <protection/>
    </xf>
    <xf numFmtId="181" fontId="0" fillId="35" borderId="26" xfId="66" applyNumberFormat="1" applyFont="1" applyFill="1" applyBorder="1" applyAlignment="1" applyProtection="1">
      <alignment vertical="top"/>
      <protection/>
    </xf>
    <xf numFmtId="0" fontId="12" fillId="0" borderId="18" xfId="66" applyNumberFormat="1" applyFont="1" applyFill="1" applyBorder="1" applyAlignment="1" applyProtection="1">
      <alignment horizontal="left" vertical="top"/>
      <protection/>
    </xf>
    <xf numFmtId="0" fontId="12" fillId="0" borderId="66" xfId="66" applyNumberFormat="1" applyFont="1" applyFill="1" applyBorder="1" applyAlignment="1" applyProtection="1">
      <alignment vertical="top"/>
      <protection/>
    </xf>
    <xf numFmtId="0" fontId="12" fillId="0" borderId="49" xfId="66" applyNumberFormat="1" applyFont="1" applyFill="1" applyBorder="1" applyAlignment="1" applyProtection="1">
      <alignment vertical="top"/>
      <protection/>
    </xf>
    <xf numFmtId="0" fontId="0" fillId="0" borderId="50" xfId="66" applyNumberFormat="1" applyFont="1" applyFill="1" applyBorder="1" applyAlignment="1" applyProtection="1">
      <alignment vertical="top"/>
      <protection/>
    </xf>
    <xf numFmtId="0" fontId="12" fillId="0" borderId="19" xfId="66" applyNumberFormat="1" applyFont="1" applyFill="1" applyBorder="1" applyAlignment="1" applyProtection="1">
      <alignment horizontal="left" vertical="top"/>
      <protection/>
    </xf>
    <xf numFmtId="0" fontId="12" fillId="0" borderId="54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12" fillId="0" borderId="20" xfId="66" applyNumberFormat="1" applyFont="1" applyFill="1" applyBorder="1" applyAlignment="1" applyProtection="1">
      <alignment horizontal="left" vertical="top"/>
      <protection/>
    </xf>
    <xf numFmtId="0" fontId="12" fillId="0" borderId="47" xfId="66" applyNumberFormat="1" applyFont="1" applyFill="1" applyBorder="1" applyAlignment="1" applyProtection="1">
      <alignment vertical="top"/>
      <protection/>
    </xf>
    <xf numFmtId="0" fontId="12" fillId="0" borderId="52" xfId="66" applyNumberFormat="1" applyFont="1" applyFill="1" applyBorder="1" applyAlignment="1" applyProtection="1">
      <alignment vertical="top"/>
      <protection/>
    </xf>
    <xf numFmtId="181" fontId="0" fillId="0" borderId="53" xfId="66" applyNumberFormat="1" applyFont="1" applyFill="1" applyBorder="1" applyAlignment="1" applyProtection="1">
      <alignment vertical="top"/>
      <protection/>
    </xf>
    <xf numFmtId="0" fontId="31" fillId="38" borderId="13" xfId="66" applyNumberFormat="1" applyFont="1" applyFill="1" applyBorder="1" applyAlignment="1" applyProtection="1">
      <alignment horizontal="centerContinuous" vertical="top"/>
      <protection/>
    </xf>
    <xf numFmtId="0" fontId="31" fillId="38" borderId="56" xfId="66" applyNumberFormat="1" applyFont="1" applyFill="1" applyBorder="1" applyAlignment="1" applyProtection="1">
      <alignment horizontal="centerContinuous" vertical="top"/>
      <protection/>
    </xf>
    <xf numFmtId="0" fontId="31" fillId="38" borderId="57" xfId="66" applyNumberFormat="1" applyFont="1" applyFill="1" applyBorder="1" applyAlignment="1" applyProtection="1">
      <alignment horizontal="centerContinuous" vertical="top"/>
      <protection/>
    </xf>
    <xf numFmtId="0" fontId="31" fillId="38" borderId="58" xfId="66" applyNumberFormat="1" applyFont="1" applyFill="1" applyBorder="1" applyAlignment="1" applyProtection="1">
      <alignment horizontal="centerContinuous" vertical="top"/>
      <protection/>
    </xf>
    <xf numFmtId="0" fontId="20" fillId="34" borderId="0" xfId="66" applyNumberFormat="1" applyFont="1" applyFill="1" applyBorder="1" applyAlignment="1" applyProtection="1">
      <alignment horizontal="right" vertical="top"/>
      <protection/>
    </xf>
    <xf numFmtId="0" fontId="0" fillId="34" borderId="0" xfId="66" applyNumberFormat="1" applyFont="1" applyFill="1" applyBorder="1" applyAlignment="1" applyProtection="1">
      <alignment vertical="top"/>
      <protection/>
    </xf>
    <xf numFmtId="0" fontId="12" fillId="38" borderId="14" xfId="66" applyNumberFormat="1" applyFont="1" applyFill="1" applyBorder="1" applyAlignment="1" applyProtection="1">
      <alignment horizontal="center" vertical="top"/>
      <protection/>
    </xf>
    <xf numFmtId="0" fontId="12" fillId="38" borderId="32" xfId="66" applyNumberFormat="1" applyFont="1" applyFill="1" applyBorder="1" applyAlignment="1" applyProtection="1">
      <alignment vertical="top"/>
      <protection/>
    </xf>
    <xf numFmtId="0" fontId="12" fillId="38" borderId="11" xfId="66" applyNumberFormat="1" applyFont="1" applyFill="1" applyBorder="1" applyAlignment="1" applyProtection="1">
      <alignment vertical="top"/>
      <protection/>
    </xf>
    <xf numFmtId="0" fontId="0" fillId="38" borderId="25" xfId="66" applyNumberFormat="1" applyFont="1" applyFill="1" applyBorder="1" applyAlignment="1" applyProtection="1">
      <alignment vertical="top"/>
      <protection/>
    </xf>
    <xf numFmtId="0" fontId="12" fillId="38" borderId="33" xfId="66" applyNumberFormat="1" applyFont="1" applyFill="1" applyBorder="1" applyAlignment="1" applyProtection="1">
      <alignment vertical="top"/>
      <protection/>
    </xf>
    <xf numFmtId="0" fontId="12" fillId="38" borderId="34" xfId="66" applyNumberFormat="1" applyFont="1" applyFill="1" applyBorder="1" applyAlignment="1" applyProtection="1">
      <alignment vertical="top"/>
      <protection/>
    </xf>
    <xf numFmtId="181" fontId="0" fillId="38" borderId="26" xfId="66" applyNumberFormat="1" applyFont="1" applyFill="1" applyBorder="1" applyAlignment="1" applyProtection="1">
      <alignment vertical="top"/>
      <protection/>
    </xf>
    <xf numFmtId="0" fontId="12" fillId="39" borderId="32" xfId="66" applyNumberFormat="1" applyFont="1" applyFill="1" applyBorder="1" applyAlignment="1" applyProtection="1">
      <alignment horizontal="center" vertical="top"/>
      <protection/>
    </xf>
    <xf numFmtId="0" fontId="12" fillId="39" borderId="11" xfId="66" applyNumberFormat="1" applyFont="1" applyFill="1" applyBorder="1" applyAlignment="1" applyProtection="1">
      <alignment vertical="top" wrapText="1"/>
      <protection/>
    </xf>
    <xf numFmtId="0" fontId="12" fillId="39" borderId="11" xfId="66" applyNumberFormat="1" applyFont="1" applyFill="1" applyBorder="1" applyAlignment="1" applyProtection="1">
      <alignment vertical="top"/>
      <protection/>
    </xf>
    <xf numFmtId="181" fontId="0" fillId="39" borderId="25" xfId="66" applyNumberFormat="1" applyFont="1" applyFill="1" applyBorder="1" applyAlignment="1" applyProtection="1">
      <alignment vertical="top"/>
      <protection/>
    </xf>
    <xf numFmtId="0" fontId="12" fillId="39" borderId="33" xfId="66" applyNumberFormat="1" applyFont="1" applyFill="1" applyBorder="1" applyAlignment="1" applyProtection="1">
      <alignment horizontal="center" vertical="top"/>
      <protection/>
    </xf>
    <xf numFmtId="0" fontId="12" fillId="39" borderId="34" xfId="66" applyNumberFormat="1" applyFont="1" applyFill="1" applyBorder="1" applyAlignment="1" applyProtection="1">
      <alignment vertical="top"/>
      <protection/>
    </xf>
    <xf numFmtId="181" fontId="0" fillId="39" borderId="26" xfId="66" applyNumberFormat="1" applyFont="1" applyFill="1" applyBorder="1" applyAlignment="1" applyProtection="1">
      <alignment vertical="top"/>
      <protection/>
    </xf>
    <xf numFmtId="0" fontId="31" fillId="34" borderId="56" xfId="66" applyNumberFormat="1" applyFont="1" applyFill="1" applyBorder="1" applyAlignment="1" applyProtection="1">
      <alignment horizontal="centerContinuous" vertical="top"/>
      <protection/>
    </xf>
    <xf numFmtId="0" fontId="12" fillId="34" borderId="56" xfId="66" applyNumberFormat="1" applyFont="1" applyFill="1" applyBorder="1" applyAlignment="1" applyProtection="1">
      <alignment horizontal="centerContinuous" vertical="top"/>
      <protection/>
    </xf>
    <xf numFmtId="0" fontId="12" fillId="34" borderId="57" xfId="66" applyNumberFormat="1" applyFont="1" applyFill="1" applyBorder="1" applyAlignment="1" applyProtection="1">
      <alignment horizontal="centerContinuous" vertical="top"/>
      <protection/>
    </xf>
    <xf numFmtId="0" fontId="12" fillId="34" borderId="58" xfId="66" applyNumberFormat="1" applyFont="1" applyFill="1" applyBorder="1" applyAlignment="1" applyProtection="1">
      <alignment horizontal="centerContinuous" vertical="top"/>
      <protection/>
    </xf>
    <xf numFmtId="0" fontId="12" fillId="35" borderId="61" xfId="66" applyNumberFormat="1" applyFont="1" applyFill="1" applyBorder="1" applyAlignment="1" applyProtection="1">
      <alignment horizontal="center" vertical="top"/>
      <protection/>
    </xf>
    <xf numFmtId="0" fontId="27" fillId="35" borderId="32" xfId="66" applyNumberFormat="1" applyFont="1" applyFill="1" applyBorder="1" applyAlignment="1" applyProtection="1">
      <alignment vertical="top"/>
      <protection/>
    </xf>
    <xf numFmtId="0" fontId="0" fillId="35" borderId="25" xfId="66" applyNumberFormat="1" applyFont="1" applyFill="1" applyBorder="1" applyAlignment="1" applyProtection="1">
      <alignment vertical="top"/>
      <protection/>
    </xf>
    <xf numFmtId="0" fontId="12" fillId="35" borderId="32" xfId="66" applyNumberFormat="1" applyFont="1" applyFill="1" applyBorder="1" applyAlignment="1" applyProtection="1">
      <alignment vertical="top"/>
      <protection/>
    </xf>
    <xf numFmtId="0" fontId="12" fillId="35" borderId="32" xfId="66" applyNumberFormat="1" applyFont="1" applyFill="1" applyBorder="1" applyAlignment="1" applyProtection="1">
      <alignment vertical="top" wrapText="1"/>
      <protection/>
    </xf>
    <xf numFmtId="0" fontId="12" fillId="35" borderId="33" xfId="66" applyNumberFormat="1" applyFont="1" applyFill="1" applyBorder="1" applyAlignment="1" applyProtection="1">
      <alignment vertical="top" wrapText="1"/>
      <protection/>
    </xf>
    <xf numFmtId="0" fontId="12" fillId="35" borderId="30" xfId="66" applyNumberFormat="1" applyFont="1" applyFill="1" applyBorder="1" applyAlignment="1" applyProtection="1">
      <alignment horizontal="center" vertical="top"/>
      <protection/>
    </xf>
    <xf numFmtId="0" fontId="27" fillId="35" borderId="31" xfId="66" applyNumberFormat="1" applyFont="1" applyFill="1" applyBorder="1" applyAlignment="1" applyProtection="1">
      <alignment vertical="top"/>
      <protection/>
    </xf>
    <xf numFmtId="0" fontId="12" fillId="35" borderId="33" xfId="66" applyNumberFormat="1" applyFont="1" applyFill="1" applyBorder="1" applyAlignment="1" applyProtection="1">
      <alignment horizontal="center" vertical="top"/>
      <protection/>
    </xf>
    <xf numFmtId="0" fontId="12" fillId="35" borderId="34" xfId="66" applyNumberFormat="1" applyFont="1" applyFill="1" applyBorder="1" applyAlignment="1" applyProtection="1">
      <alignment vertical="top" wrapText="1"/>
      <protection/>
    </xf>
    <xf numFmtId="0" fontId="12" fillId="38" borderId="30" xfId="66" applyNumberFormat="1" applyFont="1" applyFill="1" applyBorder="1" applyAlignment="1" applyProtection="1">
      <alignment horizontal="center" vertical="top"/>
      <protection/>
    </xf>
    <xf numFmtId="0" fontId="12" fillId="38" borderId="31" xfId="66" applyNumberFormat="1" applyFont="1" applyFill="1" applyBorder="1" applyAlignment="1" applyProtection="1">
      <alignment vertical="top"/>
      <protection/>
    </xf>
    <xf numFmtId="0" fontId="0" fillId="38" borderId="24" xfId="66" applyNumberFormat="1" applyFont="1" applyFill="1" applyBorder="1" applyAlignment="1" applyProtection="1">
      <alignment vertical="top"/>
      <protection/>
    </xf>
    <xf numFmtId="0" fontId="12" fillId="38" borderId="32" xfId="66" applyNumberFormat="1" applyFont="1" applyFill="1" applyBorder="1" applyAlignment="1" applyProtection="1">
      <alignment horizontal="center" vertical="top"/>
      <protection/>
    </xf>
    <xf numFmtId="0" fontId="12" fillId="38" borderId="33" xfId="66" applyNumberFormat="1" applyFont="1" applyFill="1" applyBorder="1" applyAlignment="1" applyProtection="1">
      <alignment horizontal="center" vertical="top"/>
      <protection/>
    </xf>
    <xf numFmtId="0" fontId="31" fillId="41" borderId="56" xfId="66" applyNumberFormat="1" applyFont="1" applyFill="1" applyBorder="1" applyAlignment="1" applyProtection="1">
      <alignment horizontal="centerContinuous" vertical="top"/>
      <protection/>
    </xf>
    <xf numFmtId="0" fontId="31" fillId="41" borderId="57" xfId="66" applyNumberFormat="1" applyFont="1" applyFill="1" applyBorder="1" applyAlignment="1" applyProtection="1">
      <alignment horizontal="centerContinuous" vertical="top"/>
      <protection/>
    </xf>
    <xf numFmtId="0" fontId="31" fillId="41" borderId="58" xfId="66" applyNumberFormat="1" applyFont="1" applyFill="1" applyBorder="1" applyAlignment="1" applyProtection="1">
      <alignment horizontal="centerContinuous" vertical="top"/>
      <protection/>
    </xf>
    <xf numFmtId="0" fontId="12" fillId="41" borderId="32" xfId="66" applyNumberFormat="1" applyFont="1" applyFill="1" applyBorder="1" applyAlignment="1" applyProtection="1">
      <alignment horizontal="center" vertical="top"/>
      <protection/>
    </xf>
    <xf numFmtId="0" fontId="12" fillId="41" borderId="11" xfId="66" applyNumberFormat="1" applyFont="1" applyFill="1" applyBorder="1" applyAlignment="1" applyProtection="1">
      <alignment vertical="top"/>
      <protection/>
    </xf>
    <xf numFmtId="0" fontId="32" fillId="41" borderId="11" xfId="66" applyNumberFormat="1" applyFont="1" applyFill="1" applyBorder="1" applyAlignment="1" applyProtection="1">
      <alignment vertical="top"/>
      <protection/>
    </xf>
    <xf numFmtId="0" fontId="0" fillId="41" borderId="25" xfId="66" applyNumberFormat="1" applyFont="1" applyFill="1" applyBorder="1" applyAlignment="1" applyProtection="1">
      <alignment vertical="top"/>
      <protection/>
    </xf>
    <xf numFmtId="0" fontId="12" fillId="41" borderId="33" xfId="66" applyNumberFormat="1" applyFont="1" applyFill="1" applyBorder="1" applyAlignment="1" applyProtection="1">
      <alignment horizontal="center" vertical="top"/>
      <protection/>
    </xf>
    <xf numFmtId="0" fontId="12" fillId="41" borderId="34" xfId="66" applyNumberFormat="1" applyFont="1" applyFill="1" applyBorder="1" applyAlignment="1" applyProtection="1">
      <alignment vertical="top" wrapText="1"/>
      <protection/>
    </xf>
    <xf numFmtId="0" fontId="32" fillId="41" borderId="34" xfId="66" applyNumberFormat="1" applyFont="1" applyFill="1" applyBorder="1" applyAlignment="1" applyProtection="1">
      <alignment vertical="top"/>
      <protection/>
    </xf>
    <xf numFmtId="181" fontId="0" fillId="41" borderId="26" xfId="66" applyNumberFormat="1" applyFont="1" applyFill="1" applyBorder="1" applyAlignment="1" applyProtection="1">
      <alignment vertical="top"/>
      <protection/>
    </xf>
    <xf numFmtId="180" fontId="1" fillId="0" borderId="10" xfId="0" applyNumberFormat="1" applyFont="1" applyBorder="1" applyAlignment="1">
      <alignment horizontal="right" vertical="center" wrapText="1"/>
    </xf>
    <xf numFmtId="180" fontId="1" fillId="0" borderId="67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67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67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67" xfId="0" applyFont="1" applyBorder="1" applyAlignment="1">
      <alignment horizontal="center" vertical="center" textRotation="90" wrapText="1"/>
    </xf>
    <xf numFmtId="16" fontId="1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0" fillId="0" borderId="0" xfId="0" applyFont="1" applyBorder="1" applyAlignment="1">
      <alignment horizontal="justify" wrapText="1"/>
    </xf>
    <xf numFmtId="0" fontId="0" fillId="0" borderId="0" xfId="0" applyBorder="1" applyAlignment="1">
      <alignment wrapText="1"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2" fontId="0" fillId="0" borderId="14" xfId="0" applyNumberFormat="1" applyFont="1" applyFill="1" applyBorder="1" applyAlignment="1" applyProtection="1">
      <alignment horizontal="left"/>
      <protection/>
    </xf>
    <xf numFmtId="2" fontId="0" fillId="0" borderId="28" xfId="0" applyNumberFormat="1" applyFont="1" applyFill="1" applyBorder="1" applyAlignment="1" applyProtection="1">
      <alignment horizontal="left"/>
      <protection/>
    </xf>
    <xf numFmtId="2" fontId="0" fillId="0" borderId="2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67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56" xfId="0" applyNumberFormat="1" applyFont="1" applyFill="1" applyBorder="1" applyAlignment="1" applyProtection="1">
      <alignment vertical="top" wrapText="1"/>
      <protection/>
    </xf>
    <xf numFmtId="0" fontId="0" fillId="0" borderId="68" xfId="0" applyNumberFormat="1" applyFont="1" applyFill="1" applyBorder="1" applyAlignment="1" applyProtection="1">
      <alignment vertical="top" wrapText="1"/>
      <protection/>
    </xf>
    <xf numFmtId="0" fontId="0" fillId="0" borderId="61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0" fillId="0" borderId="69" xfId="0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 vertical="center" wrapText="1"/>
    </xf>
    <xf numFmtId="0" fontId="0" fillId="0" borderId="67" xfId="0" applyBorder="1" applyAlignment="1">
      <alignment horizontal="center" vertical="top" wrapText="1"/>
    </xf>
    <xf numFmtId="0" fontId="12" fillId="0" borderId="1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70" xfId="0" applyFont="1" applyFill="1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wrapText="1"/>
    </xf>
    <xf numFmtId="0" fontId="0" fillId="0" borderId="72" xfId="0" applyBorder="1" applyAlignment="1">
      <alignment wrapText="1"/>
    </xf>
    <xf numFmtId="0" fontId="14" fillId="0" borderId="70" xfId="0" applyFont="1" applyBorder="1" applyAlignment="1">
      <alignment wrapText="1"/>
    </xf>
    <xf numFmtId="0" fontId="14" fillId="0" borderId="72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3" fillId="0" borderId="73" xfId="0" applyFont="1" applyBorder="1" applyAlignment="1">
      <alignment wrapText="1"/>
    </xf>
    <xf numFmtId="0" fontId="13" fillId="0" borderId="74" xfId="0" applyFont="1" applyBorder="1" applyAlignment="1">
      <alignment wrapText="1"/>
    </xf>
    <xf numFmtId="0" fontId="13" fillId="0" borderId="7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76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67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2" xfId="0" applyNumberFormat="1" applyFont="1" applyBorder="1" applyAlignment="1">
      <alignment vertical="top" wrapText="1"/>
    </xf>
    <xf numFmtId="180" fontId="1" fillId="0" borderId="22" xfId="0" applyNumberFormat="1" applyFont="1" applyBorder="1" applyAlignment="1">
      <alignment horizontal="right" vertical="top" wrapText="1"/>
    </xf>
    <xf numFmtId="0" fontId="0" fillId="0" borderId="54" xfId="0" applyBorder="1" applyAlignment="1">
      <alignment/>
    </xf>
    <xf numFmtId="0" fontId="0" fillId="0" borderId="13" xfId="0" applyBorder="1" applyAlignment="1">
      <alignment/>
    </xf>
    <xf numFmtId="14" fontId="2" fillId="0" borderId="10" xfId="0" applyNumberFormat="1" applyFont="1" applyBorder="1" applyAlignment="1">
      <alignment vertical="top" wrapText="1"/>
    </xf>
    <xf numFmtId="14" fontId="0" fillId="0" borderId="67" xfId="0" applyNumberForma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7" fontId="1" fillId="0" borderId="10" xfId="0" applyNumberFormat="1" applyFont="1" applyBorder="1" applyAlignment="1">
      <alignment vertical="top" wrapText="1"/>
    </xf>
    <xf numFmtId="17" fontId="1" fillId="0" borderId="12" xfId="0" applyNumberFormat="1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17" fontId="1" fillId="0" borderId="67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67" xfId="0" applyFont="1" applyBorder="1" applyAlignment="1">
      <alignment vertical="top" wrapText="1"/>
    </xf>
    <xf numFmtId="0" fontId="0" fillId="0" borderId="23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7" xfId="0" applyBorder="1" applyAlignment="1">
      <alignment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67" xfId="0" applyBorder="1" applyAlignment="1">
      <alignment/>
    </xf>
    <xf numFmtId="0" fontId="0" fillId="0" borderId="12" xfId="0" applyBorder="1" applyAlignment="1">
      <alignment/>
    </xf>
    <xf numFmtId="16" fontId="1" fillId="0" borderId="10" xfId="0" applyNumberFormat="1" applyFont="1" applyBorder="1" applyAlignment="1">
      <alignment vertical="top" wrapText="1"/>
    </xf>
    <xf numFmtId="16" fontId="1" fillId="0" borderId="12" xfId="0" applyNumberFormat="1" applyFont="1" applyBorder="1" applyAlignment="1">
      <alignment vertical="top" wrapText="1"/>
    </xf>
    <xf numFmtId="180" fontId="2" fillId="0" borderId="22" xfId="0" applyNumberFormat="1" applyFont="1" applyBorder="1" applyAlignment="1">
      <alignment horizontal="right" vertical="top" wrapText="1"/>
    </xf>
    <xf numFmtId="14" fontId="2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wrapText="1"/>
    </xf>
    <xf numFmtId="14" fontId="2" fillId="0" borderId="67" xfId="0" applyNumberFormat="1" applyFont="1" applyBorder="1" applyAlignment="1">
      <alignment vertical="top" wrapText="1"/>
    </xf>
    <xf numFmtId="0" fontId="2" fillId="0" borderId="6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67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67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8" fillId="0" borderId="35" xfId="0" applyFont="1" applyBorder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16" fontId="1" fillId="0" borderId="12" xfId="0" applyNumberFormat="1" applyFont="1" applyBorder="1" applyAlignment="1">
      <alignment horizontal="center" vertical="top" wrapText="1"/>
    </xf>
    <xf numFmtId="16" fontId="1" fillId="0" borderId="67" xfId="0" applyNumberFormat="1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14" fontId="0" fillId="0" borderId="67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wrapText="1"/>
    </xf>
    <xf numFmtId="180" fontId="1" fillId="0" borderId="54" xfId="0" applyNumberFormat="1" applyFont="1" applyBorder="1" applyAlignment="1">
      <alignment horizontal="right" vertical="top" wrapText="1"/>
    </xf>
    <xf numFmtId="180" fontId="1" fillId="0" borderId="13" xfId="0" applyNumberFormat="1" applyFont="1" applyBorder="1" applyAlignment="1">
      <alignment horizontal="right" vertical="top" wrapText="1"/>
    </xf>
    <xf numFmtId="0" fontId="3" fillId="0" borderId="67" xfId="0" applyFont="1" applyBorder="1" applyAlignment="1">
      <alignment vertical="top" wrapText="1"/>
    </xf>
    <xf numFmtId="0" fontId="12" fillId="0" borderId="23" xfId="0" applyNumberFormat="1" applyFont="1" applyFill="1" applyBorder="1" applyAlignment="1" applyProtection="1">
      <alignment horizontal="left" vertical="top" wrapText="1"/>
      <protection/>
    </xf>
    <xf numFmtId="0" fontId="12" fillId="0" borderId="29" xfId="0" applyNumberFormat="1" applyFont="1" applyFill="1" applyBorder="1" applyAlignment="1" applyProtection="1">
      <alignment horizontal="left" vertical="top" wrapText="1"/>
      <protection/>
    </xf>
    <xf numFmtId="0" fontId="25" fillId="0" borderId="14" xfId="0" applyFont="1" applyBorder="1" applyAlignment="1">
      <alignment vertical="top" wrapText="1"/>
    </xf>
    <xf numFmtId="0" fontId="25" fillId="0" borderId="28" xfId="0" applyFont="1" applyBorder="1" applyAlignment="1">
      <alignment vertical="top" wrapText="1"/>
    </xf>
    <xf numFmtId="0" fontId="25" fillId="0" borderId="21" xfId="0" applyFont="1" applyBorder="1" applyAlignment="1">
      <alignment vertical="top" wrapText="1"/>
    </xf>
    <xf numFmtId="0" fontId="31" fillId="34" borderId="61" xfId="0" applyNumberFormat="1" applyFont="1" applyFill="1" applyBorder="1" applyAlignment="1" applyProtection="1">
      <alignment vertical="top" wrapText="1"/>
      <protection/>
    </xf>
    <xf numFmtId="0" fontId="31" fillId="34" borderId="28" xfId="0" applyNumberFormat="1" applyFont="1" applyFill="1" applyBorder="1" applyAlignment="1" applyProtection="1">
      <alignment vertical="top" wrapText="1"/>
      <protection/>
    </xf>
    <xf numFmtId="0" fontId="31" fillId="34" borderId="62" xfId="0" applyNumberFormat="1" applyFont="1" applyFill="1" applyBorder="1" applyAlignment="1" applyProtection="1">
      <alignment vertical="top" wrapText="1"/>
      <protection/>
    </xf>
    <xf numFmtId="4" fontId="19" fillId="35" borderId="39" xfId="65" applyNumberFormat="1" applyFont="1" applyFill="1" applyBorder="1" applyAlignment="1" applyProtection="1">
      <alignment horizontal="center" vertical="center" wrapText="1"/>
      <protection/>
    </xf>
    <xf numFmtId="4" fontId="19" fillId="35" borderId="58" xfId="65" applyNumberFormat="1" applyFont="1" applyFill="1" applyBorder="1" applyAlignment="1" applyProtection="1">
      <alignment horizontal="center" vertical="center" wrapText="1"/>
      <protection/>
    </xf>
    <xf numFmtId="0" fontId="41" fillId="0" borderId="73" xfId="65" applyFont="1" applyFill="1" applyBorder="1" applyAlignment="1">
      <alignment horizontal="left"/>
      <protection/>
    </xf>
    <xf numFmtId="0" fontId="41" fillId="0" borderId="74" xfId="65" applyFont="1" applyFill="1" applyBorder="1" applyAlignment="1">
      <alignment horizontal="left"/>
      <protection/>
    </xf>
    <xf numFmtId="0" fontId="41" fillId="0" borderId="75" xfId="65" applyFont="1" applyFill="1" applyBorder="1" applyAlignment="1">
      <alignment horizontal="left"/>
      <protection/>
    </xf>
    <xf numFmtId="0" fontId="31" fillId="39" borderId="56" xfId="65" applyNumberFormat="1" applyFont="1" applyFill="1" applyBorder="1" applyAlignment="1" applyProtection="1">
      <alignment horizontal="center" vertical="top"/>
      <protection/>
    </xf>
    <xf numFmtId="0" fontId="31" fillId="39" borderId="57" xfId="65" applyNumberFormat="1" applyFont="1" applyFill="1" applyBorder="1" applyAlignment="1" applyProtection="1">
      <alignment horizontal="center" vertical="top"/>
      <protection/>
    </xf>
    <xf numFmtId="0" fontId="31" fillId="39" borderId="58" xfId="65" applyNumberFormat="1" applyFont="1" applyFill="1" applyBorder="1" applyAlignment="1" applyProtection="1">
      <alignment horizontal="center" vertical="top"/>
      <protection/>
    </xf>
    <xf numFmtId="0" fontId="19" fillId="35" borderId="14" xfId="65" applyNumberFormat="1" applyFont="1" applyFill="1" applyBorder="1" applyAlignment="1" applyProtection="1">
      <alignment horizontal="center" vertical="center" wrapText="1"/>
      <protection/>
    </xf>
    <xf numFmtId="0" fontId="19" fillId="35" borderId="62" xfId="65" applyNumberFormat="1" applyFont="1" applyFill="1" applyBorder="1" applyAlignment="1" applyProtection="1">
      <alignment horizontal="center" vertical="center" wrapText="1"/>
      <protection/>
    </xf>
    <xf numFmtId="0" fontId="19" fillId="35" borderId="39" xfId="65" applyNumberFormat="1" applyFont="1" applyFill="1" applyBorder="1" applyAlignment="1" applyProtection="1">
      <alignment horizontal="center" vertical="center" wrapText="1"/>
      <protection/>
    </xf>
    <xf numFmtId="0" fontId="19" fillId="35" borderId="58" xfId="65" applyNumberFormat="1" applyFont="1" applyFill="1" applyBorder="1" applyAlignment="1" applyProtection="1">
      <alignment horizontal="center" vertical="center" wrapText="1"/>
      <protection/>
    </xf>
    <xf numFmtId="0" fontId="31" fillId="34" borderId="56" xfId="65" applyNumberFormat="1" applyFont="1" applyFill="1" applyBorder="1" applyAlignment="1" applyProtection="1">
      <alignment horizontal="center" vertical="top" wrapText="1"/>
      <protection/>
    </xf>
    <xf numFmtId="0" fontId="31" fillId="34" borderId="57" xfId="65" applyNumberFormat="1" applyFont="1" applyFill="1" applyBorder="1" applyAlignment="1" applyProtection="1">
      <alignment horizontal="center" vertical="top" wrapText="1"/>
      <protection/>
    </xf>
    <xf numFmtId="0" fontId="31" fillId="34" borderId="58" xfId="65" applyNumberFormat="1" applyFont="1" applyFill="1" applyBorder="1" applyAlignment="1" applyProtection="1">
      <alignment horizontal="center" vertical="top" wrapText="1"/>
      <protection/>
    </xf>
    <xf numFmtId="0" fontId="25" fillId="0" borderId="14" xfId="65" applyFont="1" applyFill="1" applyBorder="1" applyAlignment="1">
      <alignment vertical="top" wrapText="1"/>
      <protection/>
    </xf>
    <xf numFmtId="0" fontId="25" fillId="0" borderId="28" xfId="65" applyFont="1" applyFill="1" applyBorder="1" applyAlignment="1">
      <alignment vertical="top" wrapText="1"/>
      <protection/>
    </xf>
    <xf numFmtId="0" fontId="25" fillId="0" borderId="62" xfId="65" applyFont="1" applyFill="1" applyBorder="1" applyAlignment="1">
      <alignment vertical="top" wrapText="1"/>
      <protection/>
    </xf>
    <xf numFmtId="0" fontId="12" fillId="0" borderId="49" xfId="65" applyNumberFormat="1" applyFont="1" applyFill="1" applyBorder="1" applyAlignment="1" applyProtection="1">
      <alignment horizontal="left" vertical="top" wrapText="1"/>
      <protection/>
    </xf>
    <xf numFmtId="0" fontId="12" fillId="0" borderId="50" xfId="65" applyNumberFormat="1" applyFont="1" applyFill="1" applyBorder="1" applyAlignment="1" applyProtection="1">
      <alignment horizontal="left" vertical="top" wrapText="1"/>
      <protection/>
    </xf>
    <xf numFmtId="0" fontId="31" fillId="34" borderId="18" xfId="65" applyNumberFormat="1" applyFont="1" applyFill="1" applyBorder="1" applyAlignment="1" applyProtection="1">
      <alignment horizontal="center" vertical="top"/>
      <protection/>
    </xf>
    <xf numFmtId="0" fontId="31" fillId="34" borderId="49" xfId="65" applyNumberFormat="1" applyFont="1" applyFill="1" applyBorder="1" applyAlignment="1" applyProtection="1">
      <alignment horizontal="center" vertical="top"/>
      <protection/>
    </xf>
    <xf numFmtId="0" fontId="31" fillId="34" borderId="50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1" xfId="65" applyNumberFormat="1" applyFont="1" applyFill="1" applyBorder="1" applyAlignment="1" applyProtection="1">
      <alignment horizontal="left" vertical="top"/>
      <protection/>
    </xf>
    <xf numFmtId="0" fontId="12" fillId="0" borderId="49" xfId="66" applyNumberFormat="1" applyFont="1" applyFill="1" applyBorder="1" applyAlignment="1" applyProtection="1">
      <alignment horizontal="left" vertical="top" wrapText="1"/>
      <protection/>
    </xf>
    <xf numFmtId="0" fontId="12" fillId="0" borderId="50" xfId="66" applyNumberFormat="1" applyFont="1" applyFill="1" applyBorder="1" applyAlignment="1" applyProtection="1">
      <alignment horizontal="left" vertical="top" wrapText="1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1" xfId="66" applyNumberFormat="1" applyFont="1" applyFill="1" applyBorder="1" applyAlignment="1" applyProtection="1">
      <alignment horizontal="left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1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12" fillId="0" borderId="51" xfId="66" applyNumberFormat="1" applyFont="1" applyFill="1" applyBorder="1" applyAlignment="1" applyProtection="1">
      <alignment vertical="top"/>
      <protection/>
    </xf>
    <xf numFmtId="0" fontId="25" fillId="0" borderId="14" xfId="66" applyFont="1" applyFill="1" applyBorder="1" applyAlignment="1">
      <alignment vertical="top" wrapText="1"/>
      <protection/>
    </xf>
    <xf numFmtId="0" fontId="25" fillId="0" borderId="28" xfId="66" applyFont="1" applyFill="1" applyBorder="1" applyAlignment="1">
      <alignment vertical="top" wrapText="1"/>
      <protection/>
    </xf>
    <xf numFmtId="0" fontId="25" fillId="0" borderId="62" xfId="66" applyFont="1" applyFill="1" applyBorder="1" applyAlignment="1">
      <alignment vertical="top" wrapText="1"/>
      <protection/>
    </xf>
    <xf numFmtId="0" fontId="31" fillId="34" borderId="18" xfId="66" applyNumberFormat="1" applyFont="1" applyFill="1" applyBorder="1" applyAlignment="1" applyProtection="1">
      <alignment horizontal="center" vertical="top"/>
      <protection/>
    </xf>
    <xf numFmtId="0" fontId="31" fillId="34" borderId="49" xfId="66" applyNumberFormat="1" applyFont="1" applyFill="1" applyBorder="1" applyAlignment="1" applyProtection="1">
      <alignment horizontal="center" vertical="top"/>
      <protection/>
    </xf>
    <xf numFmtId="0" fontId="31" fillId="34" borderId="50" xfId="66" applyNumberFormat="1" applyFont="1" applyFill="1" applyBorder="1" applyAlignment="1" applyProtection="1">
      <alignment horizontal="center" vertical="top"/>
      <protection/>
    </xf>
    <xf numFmtId="4" fontId="19" fillId="35" borderId="39" xfId="66" applyNumberFormat="1" applyFont="1" applyFill="1" applyBorder="1" applyAlignment="1" applyProtection="1">
      <alignment horizontal="center" vertical="center" wrapText="1"/>
      <protection/>
    </xf>
    <xf numFmtId="4" fontId="19" fillId="35" borderId="58" xfId="66" applyNumberFormat="1" applyFont="1" applyFill="1" applyBorder="1" applyAlignment="1" applyProtection="1">
      <alignment horizontal="center" vertical="center" wrapText="1"/>
      <protection/>
    </xf>
    <xf numFmtId="0" fontId="41" fillId="0" borderId="73" xfId="66" applyFont="1" applyFill="1" applyBorder="1" applyAlignment="1">
      <alignment horizontal="left"/>
      <protection/>
    </xf>
    <xf numFmtId="0" fontId="41" fillId="0" borderId="74" xfId="66" applyFont="1" applyFill="1" applyBorder="1" applyAlignment="1">
      <alignment horizontal="left"/>
      <protection/>
    </xf>
    <xf numFmtId="0" fontId="41" fillId="0" borderId="75" xfId="66" applyFont="1" applyFill="1" applyBorder="1" applyAlignment="1">
      <alignment horizontal="left"/>
      <protection/>
    </xf>
    <xf numFmtId="0" fontId="31" fillId="39" borderId="56" xfId="66" applyNumberFormat="1" applyFont="1" applyFill="1" applyBorder="1" applyAlignment="1" applyProtection="1">
      <alignment horizontal="center" vertical="top"/>
      <protection/>
    </xf>
    <xf numFmtId="0" fontId="31" fillId="39" borderId="57" xfId="66" applyNumberFormat="1" applyFont="1" applyFill="1" applyBorder="1" applyAlignment="1" applyProtection="1">
      <alignment horizontal="center" vertical="top"/>
      <protection/>
    </xf>
    <xf numFmtId="0" fontId="31" fillId="39" borderId="58" xfId="66" applyNumberFormat="1" applyFont="1" applyFill="1" applyBorder="1" applyAlignment="1" applyProtection="1">
      <alignment horizontal="center" vertical="top"/>
      <protection/>
    </xf>
    <xf numFmtId="0" fontId="19" fillId="35" borderId="14" xfId="66" applyNumberFormat="1" applyFont="1" applyFill="1" applyBorder="1" applyAlignment="1" applyProtection="1">
      <alignment horizontal="center" vertical="center" wrapText="1"/>
      <protection/>
    </xf>
    <xf numFmtId="0" fontId="19" fillId="35" borderId="62" xfId="66" applyNumberFormat="1" applyFont="1" applyFill="1" applyBorder="1" applyAlignment="1" applyProtection="1">
      <alignment horizontal="center" vertical="center" wrapText="1"/>
      <protection/>
    </xf>
    <xf numFmtId="0" fontId="19" fillId="35" borderId="39" xfId="66" applyNumberFormat="1" applyFont="1" applyFill="1" applyBorder="1" applyAlignment="1" applyProtection="1">
      <alignment horizontal="center" vertical="center" wrapText="1"/>
      <protection/>
    </xf>
    <xf numFmtId="0" fontId="19" fillId="35" borderId="58" xfId="66" applyNumberFormat="1" applyFont="1" applyFill="1" applyBorder="1" applyAlignment="1" applyProtection="1">
      <alignment horizontal="center" vertical="center" wrapText="1"/>
      <protection/>
    </xf>
    <xf numFmtId="0" fontId="31" fillId="34" borderId="56" xfId="66" applyNumberFormat="1" applyFont="1" applyFill="1" applyBorder="1" applyAlignment="1" applyProtection="1">
      <alignment horizontal="center" vertical="top" wrapText="1"/>
      <protection/>
    </xf>
    <xf numFmtId="0" fontId="31" fillId="34" borderId="57" xfId="66" applyNumberFormat="1" applyFont="1" applyFill="1" applyBorder="1" applyAlignment="1" applyProtection="1">
      <alignment horizontal="center" vertical="top" wrapText="1"/>
      <protection/>
    </xf>
    <xf numFmtId="0" fontId="31" fillId="34" borderId="58" xfId="66" applyNumberFormat="1" applyFont="1" applyFill="1" applyBorder="1" applyAlignment="1" applyProtection="1">
      <alignment horizontal="center" vertical="top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57421875" style="27" customWidth="1"/>
    <col min="4" max="4" width="35.57421875" style="27" customWidth="1"/>
    <col min="5" max="16384" width="9.140625" style="27" customWidth="1"/>
  </cols>
  <sheetData>
    <row r="1" ht="15.75">
      <c r="A1" s="59" t="s">
        <v>193</v>
      </c>
    </row>
    <row r="2" ht="15.75">
      <c r="A2" s="59" t="s">
        <v>194</v>
      </c>
    </row>
    <row r="3" ht="15.75">
      <c r="A3" s="59" t="s">
        <v>195</v>
      </c>
    </row>
    <row r="5" ht="15.75">
      <c r="A5" s="59" t="s">
        <v>196</v>
      </c>
    </row>
    <row r="7" spans="1:4" ht="31.5">
      <c r="A7" s="60" t="s">
        <v>843</v>
      </c>
      <c r="B7" s="61" t="s">
        <v>197</v>
      </c>
      <c r="C7" s="61" t="s">
        <v>198</v>
      </c>
      <c r="D7" s="61" t="s">
        <v>199</v>
      </c>
    </row>
    <row r="8" spans="1:4" ht="15.75">
      <c r="A8" s="62" t="s">
        <v>460</v>
      </c>
      <c r="B8" s="62" t="s">
        <v>200</v>
      </c>
      <c r="C8" s="61" t="s">
        <v>201</v>
      </c>
      <c r="D8" s="63"/>
    </row>
    <row r="9" spans="1:4" ht="13.5">
      <c r="A9" s="64" t="s">
        <v>202</v>
      </c>
      <c r="B9" s="65"/>
      <c r="C9" s="65"/>
      <c r="D9" s="66"/>
    </row>
    <row r="10" spans="1:4" ht="27">
      <c r="A10" s="67" t="s">
        <v>461</v>
      </c>
      <c r="B10" s="68" t="s">
        <v>203</v>
      </c>
      <c r="C10" s="61" t="s">
        <v>201</v>
      </c>
      <c r="D10" s="63" t="str">
        <f>ХарактеристДома!B3</f>
        <v>Протокол ОСС  03.06.2008 г.</v>
      </c>
    </row>
    <row r="11" spans="1:4" ht="15.75">
      <c r="A11" s="67" t="s">
        <v>743</v>
      </c>
      <c r="B11" s="62" t="s">
        <v>204</v>
      </c>
      <c r="C11" s="61" t="s">
        <v>201</v>
      </c>
      <c r="D11" s="63"/>
    </row>
    <row r="12" spans="1:4" ht="12.75">
      <c r="A12" s="69" t="s">
        <v>205</v>
      </c>
      <c r="B12" s="70"/>
      <c r="C12" s="70"/>
      <c r="D12" s="71"/>
    </row>
    <row r="13" spans="1:4" ht="15.75">
      <c r="A13" s="67" t="s">
        <v>744</v>
      </c>
      <c r="B13" s="72" t="s">
        <v>206</v>
      </c>
      <c r="C13" s="73" t="s">
        <v>201</v>
      </c>
      <c r="D13" s="63" t="s">
        <v>647</v>
      </c>
    </row>
    <row r="14" spans="1:4" ht="12.75">
      <c r="A14" s="69" t="s">
        <v>207</v>
      </c>
      <c r="B14" s="70"/>
      <c r="C14" s="70"/>
      <c r="D14" s="71"/>
    </row>
    <row r="15" spans="1:4" ht="15.75">
      <c r="A15" s="67" t="s">
        <v>208</v>
      </c>
      <c r="B15" s="62" t="s">
        <v>409</v>
      </c>
      <c r="C15" s="61" t="s">
        <v>201</v>
      </c>
      <c r="D15" s="63" t="str">
        <f>ХарактеристДома!F5</f>
        <v>ул. Карла Маркса, д. 117</v>
      </c>
    </row>
    <row r="16" spans="1:4" ht="15.75">
      <c r="A16" s="67" t="s">
        <v>209</v>
      </c>
      <c r="B16" s="62" t="s">
        <v>210</v>
      </c>
      <c r="C16" s="61" t="s">
        <v>201</v>
      </c>
      <c r="D16" s="63">
        <f>ХарактеристДома!F25</f>
        <v>1989</v>
      </c>
    </row>
    <row r="17" spans="1:4" ht="15.75">
      <c r="A17" s="67" t="s">
        <v>211</v>
      </c>
      <c r="B17" s="62" t="s">
        <v>212</v>
      </c>
      <c r="C17" s="61" t="s">
        <v>201</v>
      </c>
      <c r="D17" s="63" t="str">
        <f>ХарактеристДома!F11</f>
        <v>отсутствует</v>
      </c>
    </row>
    <row r="18" spans="1:4" ht="15.75">
      <c r="A18" s="67" t="s">
        <v>213</v>
      </c>
      <c r="B18" s="62" t="s">
        <v>214</v>
      </c>
      <c r="C18" s="61" t="s">
        <v>201</v>
      </c>
      <c r="D18" s="63" t="str">
        <f>ХарактеристДома!F12</f>
        <v>многоквартирный дом</v>
      </c>
    </row>
    <row r="19" spans="1:4" ht="15.75">
      <c r="A19" s="67" t="s">
        <v>215</v>
      </c>
      <c r="B19" s="62" t="s">
        <v>216</v>
      </c>
      <c r="C19" s="61" t="s">
        <v>201</v>
      </c>
      <c r="D19" s="63"/>
    </row>
    <row r="20" spans="1:4" ht="13.5">
      <c r="A20" s="67" t="s">
        <v>217</v>
      </c>
      <c r="B20" s="62" t="s">
        <v>218</v>
      </c>
      <c r="C20" s="62" t="s">
        <v>428</v>
      </c>
      <c r="D20" s="63">
        <f>ХарактеристДома!F23</f>
        <v>9</v>
      </c>
    </row>
    <row r="21" spans="1:4" ht="13.5">
      <c r="A21" s="67" t="s">
        <v>219</v>
      </c>
      <c r="B21" s="62" t="s">
        <v>220</v>
      </c>
      <c r="C21" s="62" t="s">
        <v>428</v>
      </c>
      <c r="D21" s="63">
        <f>ХарактеристДома!F23</f>
        <v>9</v>
      </c>
    </row>
    <row r="22" spans="1:4" ht="13.5">
      <c r="A22" s="67" t="s">
        <v>221</v>
      </c>
      <c r="B22" s="62" t="s">
        <v>222</v>
      </c>
      <c r="C22" s="62" t="s">
        <v>428</v>
      </c>
      <c r="D22" s="63">
        <f>ХарактеристДома!F24</f>
        <v>4</v>
      </c>
    </row>
    <row r="23" spans="1:4" ht="13.5">
      <c r="A23" s="67" t="s">
        <v>223</v>
      </c>
      <c r="B23" s="62" t="s">
        <v>224</v>
      </c>
      <c r="C23" s="62" t="s">
        <v>428</v>
      </c>
      <c r="D23" s="63">
        <f>ХарактеристДома!F83</f>
        <v>4</v>
      </c>
    </row>
    <row r="24" spans="1:4" ht="13.5">
      <c r="A24" s="67" t="s">
        <v>225</v>
      </c>
      <c r="B24" s="62" t="s">
        <v>226</v>
      </c>
      <c r="C24" s="62" t="s">
        <v>201</v>
      </c>
      <c r="D24" s="63"/>
    </row>
    <row r="25" spans="1:4" ht="13.5">
      <c r="A25" s="67" t="s">
        <v>227</v>
      </c>
      <c r="B25" s="62" t="s">
        <v>228</v>
      </c>
      <c r="C25" s="62" t="s">
        <v>428</v>
      </c>
      <c r="D25" s="63">
        <f>ХарактеристДома!F13</f>
        <v>138</v>
      </c>
    </row>
    <row r="26" spans="1:4" ht="13.5">
      <c r="A26" s="67" t="s">
        <v>229</v>
      </c>
      <c r="B26" s="62" t="s">
        <v>230</v>
      </c>
      <c r="C26" s="62" t="s">
        <v>428</v>
      </c>
      <c r="D26" s="63">
        <v>0</v>
      </c>
    </row>
    <row r="27" spans="1:4" ht="13.5">
      <c r="A27" s="67" t="s">
        <v>231</v>
      </c>
      <c r="B27" s="62" t="s">
        <v>232</v>
      </c>
      <c r="C27" s="62" t="s">
        <v>233</v>
      </c>
      <c r="D27" s="63"/>
    </row>
    <row r="28" spans="1:4" ht="13.5">
      <c r="A28" s="67" t="s">
        <v>234</v>
      </c>
      <c r="B28" s="62" t="s">
        <v>235</v>
      </c>
      <c r="C28" s="62" t="s">
        <v>233</v>
      </c>
      <c r="D28" s="63">
        <f>ХарактеристДома!F17</f>
        <v>7834.4</v>
      </c>
    </row>
    <row r="29" spans="1:4" ht="13.5">
      <c r="A29" s="67" t="s">
        <v>236</v>
      </c>
      <c r="B29" s="62" t="s">
        <v>237</v>
      </c>
      <c r="C29" s="62" t="s">
        <v>233</v>
      </c>
      <c r="D29" s="63">
        <f>ХарактеристДома!F22</f>
        <v>429.8</v>
      </c>
    </row>
    <row r="30" spans="1:4" ht="27">
      <c r="A30" s="67" t="s">
        <v>238</v>
      </c>
      <c r="B30" s="68" t="s">
        <v>239</v>
      </c>
      <c r="C30" s="62" t="s">
        <v>233</v>
      </c>
      <c r="D30" s="63">
        <f>ХарактеристДома!F21</f>
        <v>1044.4</v>
      </c>
    </row>
    <row r="31" spans="1:4" ht="13.5">
      <c r="A31" s="67" t="s">
        <v>240</v>
      </c>
      <c r="B31" s="62" t="s">
        <v>241</v>
      </c>
      <c r="C31" s="62" t="s">
        <v>201</v>
      </c>
      <c r="D31" s="63" t="str">
        <f>ХарактеристДома!F10</f>
        <v>35:24:0303006:2121</v>
      </c>
    </row>
    <row r="32" spans="1:4" ht="27">
      <c r="A32" s="67" t="s">
        <v>242</v>
      </c>
      <c r="B32" s="68" t="s">
        <v>243</v>
      </c>
      <c r="C32" s="62" t="s">
        <v>233</v>
      </c>
      <c r="D32" s="63">
        <f>ХарактеристДома!G10</f>
        <v>0</v>
      </c>
    </row>
    <row r="33" spans="1:4" ht="13.5">
      <c r="A33" s="67" t="s">
        <v>244</v>
      </c>
      <c r="B33" s="62" t="s">
        <v>245</v>
      </c>
      <c r="C33" s="62" t="s">
        <v>233</v>
      </c>
      <c r="D33" s="63">
        <v>0</v>
      </c>
    </row>
    <row r="34" spans="1:4" ht="15.75">
      <c r="A34" s="67" t="s">
        <v>246</v>
      </c>
      <c r="B34" s="62" t="s">
        <v>247</v>
      </c>
      <c r="C34" s="61" t="s">
        <v>201</v>
      </c>
      <c r="D34" s="63" t="s">
        <v>445</v>
      </c>
    </row>
    <row r="35" spans="1:4" ht="15.75">
      <c r="A35" s="67" t="s">
        <v>248</v>
      </c>
      <c r="B35" s="62" t="s">
        <v>249</v>
      </c>
      <c r="C35" s="61" t="s">
        <v>201</v>
      </c>
      <c r="D35" s="63"/>
    </row>
    <row r="36" spans="1:4" ht="15.75">
      <c r="A36" s="67" t="s">
        <v>250</v>
      </c>
      <c r="B36" s="62" t="s">
        <v>251</v>
      </c>
      <c r="C36" s="61" t="s">
        <v>201</v>
      </c>
      <c r="D36" s="63"/>
    </row>
    <row r="37" spans="1:4" ht="15.75">
      <c r="A37" s="67" t="s">
        <v>252</v>
      </c>
      <c r="B37" s="62" t="s">
        <v>253</v>
      </c>
      <c r="C37" s="61" t="s">
        <v>201</v>
      </c>
      <c r="D37" s="63" t="s">
        <v>829</v>
      </c>
    </row>
    <row r="38" spans="1:4" ht="15.75">
      <c r="A38" s="67" t="s">
        <v>254</v>
      </c>
      <c r="B38" s="62" t="s">
        <v>255</v>
      </c>
      <c r="C38" s="61" t="s">
        <v>201</v>
      </c>
      <c r="D38" s="63"/>
    </row>
    <row r="39" spans="1:4" ht="12.75">
      <c r="A39" s="69" t="s">
        <v>256</v>
      </c>
      <c r="B39" s="70"/>
      <c r="C39" s="70"/>
      <c r="D39" s="71"/>
    </row>
    <row r="40" spans="1:4" ht="15.75">
      <c r="A40" s="67" t="s">
        <v>257</v>
      </c>
      <c r="B40" s="62" t="s">
        <v>258</v>
      </c>
      <c r="C40" s="61"/>
      <c r="D40" s="63">
        <v>1</v>
      </c>
    </row>
    <row r="41" spans="1:4" ht="15.75">
      <c r="A41" s="67" t="s">
        <v>259</v>
      </c>
      <c r="B41" s="62" t="s">
        <v>260</v>
      </c>
      <c r="C41" s="61" t="s">
        <v>201</v>
      </c>
      <c r="D41" s="63">
        <v>0</v>
      </c>
    </row>
    <row r="42" spans="1:4" ht="15.75">
      <c r="A42" s="67" t="s">
        <v>261</v>
      </c>
      <c r="B42" s="62" t="s">
        <v>262</v>
      </c>
      <c r="C42" s="61" t="s">
        <v>201</v>
      </c>
      <c r="D42" s="63"/>
    </row>
    <row r="46" spans="1:4" ht="14.25">
      <c r="A46" s="74" t="s">
        <v>263</v>
      </c>
      <c r="B46" s="75"/>
      <c r="C46" s="75"/>
      <c r="D46" s="75"/>
    </row>
    <row r="47" spans="1:4" ht="14.25">
      <c r="A47" s="74" t="s">
        <v>264</v>
      </c>
      <c r="B47" s="75"/>
      <c r="C47" s="75"/>
      <c r="D47" s="75"/>
    </row>
    <row r="48" spans="1:4" ht="14.25">
      <c r="A48" s="74" t="s">
        <v>265</v>
      </c>
      <c r="B48" s="75"/>
      <c r="C48" s="75"/>
      <c r="D48" s="75"/>
    </row>
    <row r="50" spans="1:4" ht="31.5">
      <c r="A50" s="60" t="s">
        <v>843</v>
      </c>
      <c r="B50" s="61" t="s">
        <v>197</v>
      </c>
      <c r="C50" s="61" t="s">
        <v>266</v>
      </c>
      <c r="D50" s="61" t="s">
        <v>199</v>
      </c>
    </row>
    <row r="51" spans="1:4" ht="15.75">
      <c r="A51" s="67" t="s">
        <v>460</v>
      </c>
      <c r="B51" s="67" t="s">
        <v>200</v>
      </c>
      <c r="C51" s="61" t="s">
        <v>201</v>
      </c>
      <c r="D51" s="63"/>
    </row>
    <row r="52" spans="1:4" ht="12.75">
      <c r="A52" s="69" t="s">
        <v>267</v>
      </c>
      <c r="B52" s="76"/>
      <c r="C52" s="70"/>
      <c r="D52" s="71"/>
    </row>
    <row r="53" spans="1:4" ht="15.75">
      <c r="A53" s="67" t="s">
        <v>461</v>
      </c>
      <c r="B53" s="67" t="s">
        <v>268</v>
      </c>
      <c r="C53" s="61" t="s">
        <v>201</v>
      </c>
      <c r="D53" s="63" t="s">
        <v>269</v>
      </c>
    </row>
    <row r="54" spans="1:4" ht="12.75">
      <c r="A54" s="69" t="s">
        <v>270</v>
      </c>
      <c r="B54" s="70"/>
      <c r="C54" s="70"/>
      <c r="D54" s="71"/>
    </row>
    <row r="55" spans="1:4" ht="15.75">
      <c r="A55" s="67" t="s">
        <v>743</v>
      </c>
      <c r="B55" s="67" t="s">
        <v>271</v>
      </c>
      <c r="C55" s="61" t="s">
        <v>201</v>
      </c>
      <c r="D55" s="63" t="s">
        <v>272</v>
      </c>
    </row>
    <row r="56" spans="1:4" ht="15.75">
      <c r="A56" s="67" t="s">
        <v>744</v>
      </c>
      <c r="B56" s="67" t="s">
        <v>273</v>
      </c>
      <c r="C56" s="61" t="s">
        <v>201</v>
      </c>
      <c r="D56" s="63" t="str">
        <f>ХарактеристДома!F33</f>
        <v>кирпичные (в том числе монолит)</v>
      </c>
    </row>
    <row r="57" spans="1:4" ht="12.75">
      <c r="A57" s="69" t="s">
        <v>274</v>
      </c>
      <c r="B57" s="70"/>
      <c r="C57" s="70"/>
      <c r="D57" s="71"/>
    </row>
    <row r="58" spans="1:4" ht="15.75">
      <c r="A58" s="67" t="s">
        <v>208</v>
      </c>
      <c r="B58" s="67" t="s">
        <v>275</v>
      </c>
      <c r="C58" s="61" t="s">
        <v>201</v>
      </c>
      <c r="D58" s="46" t="s">
        <v>276</v>
      </c>
    </row>
    <row r="59" spans="1:4" ht="12.75">
      <c r="A59" s="69" t="s">
        <v>277</v>
      </c>
      <c r="B59" s="70"/>
      <c r="C59" s="70"/>
      <c r="D59" s="71"/>
    </row>
    <row r="60" spans="1:4" ht="15.75">
      <c r="A60" s="67" t="s">
        <v>209</v>
      </c>
      <c r="B60" s="67" t="s">
        <v>278</v>
      </c>
      <c r="C60" s="61" t="s">
        <v>201</v>
      </c>
      <c r="D60" s="46" t="s">
        <v>279</v>
      </c>
    </row>
    <row r="61" spans="1:4" ht="15.75">
      <c r="A61" s="67" t="s">
        <v>211</v>
      </c>
      <c r="B61" s="67" t="s">
        <v>280</v>
      </c>
      <c r="C61" s="61" t="s">
        <v>201</v>
      </c>
      <c r="D61" s="63" t="s">
        <v>281</v>
      </c>
    </row>
    <row r="62" spans="1:4" ht="12.75">
      <c r="A62" s="69" t="s">
        <v>3</v>
      </c>
      <c r="B62" s="70"/>
      <c r="C62" s="70"/>
      <c r="D62" s="71"/>
    </row>
    <row r="63" spans="1:4" ht="12.75">
      <c r="A63" s="67" t="s">
        <v>213</v>
      </c>
      <c r="B63" s="67" t="s">
        <v>282</v>
      </c>
      <c r="C63" s="67" t="s">
        <v>233</v>
      </c>
      <c r="D63" s="63">
        <f>ХарактеристДома!F59</f>
        <v>1068.7</v>
      </c>
    </row>
    <row r="64" spans="1:4" ht="12.75">
      <c r="A64" s="69" t="s">
        <v>283</v>
      </c>
      <c r="B64" s="70"/>
      <c r="C64" s="70"/>
      <c r="D64" s="71"/>
    </row>
    <row r="65" spans="1:4" ht="15.75">
      <c r="A65" s="67" t="s">
        <v>215</v>
      </c>
      <c r="B65" s="67" t="s">
        <v>284</v>
      </c>
      <c r="C65" s="61" t="s">
        <v>201</v>
      </c>
      <c r="D65" s="63"/>
    </row>
    <row r="66" spans="1:4" ht="12.75">
      <c r="A66" s="67" t="s">
        <v>217</v>
      </c>
      <c r="B66" s="67" t="s">
        <v>285</v>
      </c>
      <c r="C66" s="67" t="s">
        <v>428</v>
      </c>
      <c r="D66" s="63">
        <v>0</v>
      </c>
    </row>
    <row r="67" spans="1:4" ht="13.5" thickBot="1">
      <c r="A67" s="77" t="s">
        <v>286</v>
      </c>
      <c r="B67" s="78"/>
      <c r="C67" s="78"/>
      <c r="D67" s="79"/>
    </row>
    <row r="68" spans="1:4" ht="12.75">
      <c r="A68" s="80" t="s">
        <v>287</v>
      </c>
      <c r="B68" s="81" t="s">
        <v>288</v>
      </c>
      <c r="C68" s="81" t="s">
        <v>201</v>
      </c>
      <c r="D68" s="157">
        <v>1</v>
      </c>
    </row>
    <row r="69" spans="1:4" ht="12.75">
      <c r="A69" s="83" t="s">
        <v>221</v>
      </c>
      <c r="B69" s="67" t="s">
        <v>289</v>
      </c>
      <c r="C69" s="67" t="s">
        <v>201</v>
      </c>
      <c r="D69" s="113" t="s">
        <v>648</v>
      </c>
    </row>
    <row r="70" spans="1:4" ht="13.5" thickBot="1">
      <c r="A70" s="84" t="s">
        <v>223</v>
      </c>
      <c r="B70" s="85" t="s">
        <v>290</v>
      </c>
      <c r="C70" s="85" t="s">
        <v>201</v>
      </c>
      <c r="D70" s="156">
        <v>1989</v>
      </c>
    </row>
    <row r="71" spans="1:4" ht="12.75">
      <c r="A71" s="80" t="s">
        <v>287</v>
      </c>
      <c r="B71" s="81" t="s">
        <v>288</v>
      </c>
      <c r="C71" s="81" t="s">
        <v>201</v>
      </c>
      <c r="D71" s="157">
        <v>2</v>
      </c>
    </row>
    <row r="72" spans="1:4" ht="12.75">
      <c r="A72" s="83" t="s">
        <v>221</v>
      </c>
      <c r="B72" s="67" t="s">
        <v>289</v>
      </c>
      <c r="C72" s="67" t="s">
        <v>201</v>
      </c>
      <c r="D72" s="113" t="s">
        <v>648</v>
      </c>
    </row>
    <row r="73" spans="1:4" ht="13.5" thickBot="1">
      <c r="A73" s="84" t="s">
        <v>223</v>
      </c>
      <c r="B73" s="85" t="s">
        <v>290</v>
      </c>
      <c r="C73" s="85" t="s">
        <v>201</v>
      </c>
      <c r="D73" s="156">
        <v>1989</v>
      </c>
    </row>
    <row r="74" spans="1:4" ht="12.75">
      <c r="A74" s="80" t="s">
        <v>287</v>
      </c>
      <c r="B74" s="81" t="s">
        <v>288</v>
      </c>
      <c r="C74" s="81" t="s">
        <v>201</v>
      </c>
      <c r="D74" s="157">
        <v>3</v>
      </c>
    </row>
    <row r="75" spans="1:4" ht="12.75">
      <c r="A75" s="83" t="s">
        <v>221</v>
      </c>
      <c r="B75" s="67" t="s">
        <v>289</v>
      </c>
      <c r="C75" s="67" t="s">
        <v>201</v>
      </c>
      <c r="D75" s="113" t="s">
        <v>648</v>
      </c>
    </row>
    <row r="76" spans="1:4" ht="13.5" thickBot="1">
      <c r="A76" s="84" t="s">
        <v>223</v>
      </c>
      <c r="B76" s="85" t="s">
        <v>290</v>
      </c>
      <c r="C76" s="85" t="s">
        <v>201</v>
      </c>
      <c r="D76" s="156">
        <v>1988</v>
      </c>
    </row>
    <row r="77" spans="1:4" ht="12.75">
      <c r="A77" s="80" t="s">
        <v>287</v>
      </c>
      <c r="B77" s="81" t="s">
        <v>288</v>
      </c>
      <c r="C77" s="81" t="s">
        <v>201</v>
      </c>
      <c r="D77" s="157">
        <v>4</v>
      </c>
    </row>
    <row r="78" spans="1:4" ht="12.75">
      <c r="A78" s="83" t="s">
        <v>221</v>
      </c>
      <c r="B78" s="67" t="s">
        <v>289</v>
      </c>
      <c r="C78" s="67" t="s">
        <v>201</v>
      </c>
      <c r="D78" s="113" t="s">
        <v>648</v>
      </c>
    </row>
    <row r="79" spans="1:4" ht="13.5" thickBot="1">
      <c r="A79" s="84" t="s">
        <v>223</v>
      </c>
      <c r="B79" s="85" t="s">
        <v>290</v>
      </c>
      <c r="C79" s="85" t="s">
        <v>201</v>
      </c>
      <c r="D79" s="156">
        <v>1988</v>
      </c>
    </row>
    <row r="80" spans="1:4" ht="13.5" thickBot="1">
      <c r="A80" s="153" t="s">
        <v>833</v>
      </c>
      <c r="B80" s="154"/>
      <c r="C80" s="154"/>
      <c r="D80" s="155"/>
    </row>
    <row r="81" spans="1:4" ht="12.75">
      <c r="A81" s="80" t="s">
        <v>225</v>
      </c>
      <c r="B81" s="81" t="s">
        <v>834</v>
      </c>
      <c r="C81" s="81" t="s">
        <v>201</v>
      </c>
      <c r="D81" s="51" t="s">
        <v>835</v>
      </c>
    </row>
    <row r="82" spans="1:4" ht="12.75">
      <c r="A82" s="83" t="s">
        <v>227</v>
      </c>
      <c r="B82" s="67" t="s">
        <v>836</v>
      </c>
      <c r="C82" s="67" t="s">
        <v>201</v>
      </c>
      <c r="D82" s="52" t="s">
        <v>837</v>
      </c>
    </row>
    <row r="83" spans="1:4" ht="12.75">
      <c r="A83" s="83" t="s">
        <v>229</v>
      </c>
      <c r="B83" s="67" t="s">
        <v>838</v>
      </c>
      <c r="C83" s="67" t="s">
        <v>201</v>
      </c>
      <c r="D83" s="52" t="s">
        <v>839</v>
      </c>
    </row>
    <row r="84" spans="1:4" ht="12.75">
      <c r="A84" s="83" t="s">
        <v>231</v>
      </c>
      <c r="B84" s="67" t="s">
        <v>662</v>
      </c>
      <c r="C84" s="67" t="s">
        <v>201</v>
      </c>
      <c r="D84" s="52" t="s">
        <v>666</v>
      </c>
    </row>
    <row r="85" spans="1:4" ht="12.75">
      <c r="A85" s="83" t="s">
        <v>234</v>
      </c>
      <c r="B85" s="67" t="s">
        <v>840</v>
      </c>
      <c r="C85" s="67" t="s">
        <v>201</v>
      </c>
      <c r="D85" s="53">
        <v>39925</v>
      </c>
    </row>
    <row r="86" spans="1:4" ht="13.5" thickBot="1">
      <c r="A86" s="84" t="s">
        <v>236</v>
      </c>
      <c r="B86" s="85" t="s">
        <v>841</v>
      </c>
      <c r="C86" s="85" t="s">
        <v>201</v>
      </c>
      <c r="D86" s="54"/>
    </row>
    <row r="87" spans="1:4" ht="12.75">
      <c r="A87" s="80" t="s">
        <v>225</v>
      </c>
      <c r="B87" s="81" t="s">
        <v>834</v>
      </c>
      <c r="C87" s="81" t="s">
        <v>201</v>
      </c>
      <c r="D87" s="51" t="s">
        <v>373</v>
      </c>
    </row>
    <row r="88" spans="1:4" ht="12.75">
      <c r="A88" s="83" t="s">
        <v>227</v>
      </c>
      <c r="B88" s="67" t="s">
        <v>836</v>
      </c>
      <c r="C88" s="67" t="s">
        <v>201</v>
      </c>
      <c r="D88" s="52" t="s">
        <v>837</v>
      </c>
    </row>
    <row r="89" spans="1:4" ht="12.75">
      <c r="A89" s="83" t="s">
        <v>229</v>
      </c>
      <c r="B89" s="67" t="s">
        <v>838</v>
      </c>
      <c r="C89" s="67" t="s">
        <v>201</v>
      </c>
      <c r="D89" s="52" t="s">
        <v>842</v>
      </c>
    </row>
    <row r="90" spans="1:4" ht="12.75">
      <c r="A90" s="83" t="s">
        <v>231</v>
      </c>
      <c r="B90" s="67" t="s">
        <v>662</v>
      </c>
      <c r="C90" s="67" t="s">
        <v>201</v>
      </c>
      <c r="D90" s="52" t="s">
        <v>669</v>
      </c>
    </row>
    <row r="91" spans="1:4" ht="12.75">
      <c r="A91" s="83" t="s">
        <v>234</v>
      </c>
      <c r="B91" s="67" t="s">
        <v>840</v>
      </c>
      <c r="C91" s="67" t="s">
        <v>201</v>
      </c>
      <c r="D91" s="53">
        <v>40909</v>
      </c>
    </row>
    <row r="92" spans="1:4" ht="13.5" thickBot="1">
      <c r="A92" s="84" t="s">
        <v>236</v>
      </c>
      <c r="B92" s="85" t="s">
        <v>841</v>
      </c>
      <c r="C92" s="85" t="s">
        <v>201</v>
      </c>
      <c r="D92" s="54"/>
    </row>
    <row r="93" spans="1:4" ht="12.75">
      <c r="A93" s="80" t="s">
        <v>225</v>
      </c>
      <c r="B93" s="81" t="s">
        <v>834</v>
      </c>
      <c r="C93" s="81" t="s">
        <v>201</v>
      </c>
      <c r="D93" s="51" t="s">
        <v>392</v>
      </c>
    </row>
    <row r="94" spans="1:4" ht="12.75">
      <c r="A94" s="83" t="s">
        <v>227</v>
      </c>
      <c r="B94" s="67" t="s">
        <v>836</v>
      </c>
      <c r="C94" s="67" t="s">
        <v>201</v>
      </c>
      <c r="D94" s="52" t="s">
        <v>837</v>
      </c>
    </row>
    <row r="95" spans="1:4" ht="12.75">
      <c r="A95" s="83" t="s">
        <v>229</v>
      </c>
      <c r="B95" s="67" t="s">
        <v>838</v>
      </c>
      <c r="C95" s="67" t="s">
        <v>201</v>
      </c>
      <c r="D95" s="52" t="s">
        <v>839</v>
      </c>
    </row>
    <row r="96" spans="1:4" ht="12.75">
      <c r="A96" s="83" t="s">
        <v>231</v>
      </c>
      <c r="B96" s="67" t="s">
        <v>662</v>
      </c>
      <c r="C96" s="67" t="s">
        <v>201</v>
      </c>
      <c r="D96" s="52" t="s">
        <v>291</v>
      </c>
    </row>
    <row r="97" spans="1:4" ht="12.75">
      <c r="A97" s="83" t="s">
        <v>234</v>
      </c>
      <c r="B97" s="67" t="s">
        <v>840</v>
      </c>
      <c r="C97" s="67" t="s">
        <v>201</v>
      </c>
      <c r="D97" s="53">
        <v>40817</v>
      </c>
    </row>
    <row r="98" spans="1:4" ht="13.5" thickBot="1">
      <c r="A98" s="84" t="s">
        <v>236</v>
      </c>
      <c r="B98" s="85" t="s">
        <v>841</v>
      </c>
      <c r="C98" s="85" t="s">
        <v>201</v>
      </c>
      <c r="D98" s="54"/>
    </row>
    <row r="99" spans="1:4" ht="12.75">
      <c r="A99" s="86" t="s">
        <v>292</v>
      </c>
      <c r="B99" s="87"/>
      <c r="C99" s="87"/>
      <c r="D99" s="88"/>
    </row>
    <row r="100" spans="1:4" ht="12.75">
      <c r="A100" s="67" t="s">
        <v>238</v>
      </c>
      <c r="B100" s="67" t="s">
        <v>293</v>
      </c>
      <c r="C100" s="67" t="s">
        <v>201</v>
      </c>
      <c r="D100" s="63" t="s">
        <v>793</v>
      </c>
    </row>
    <row r="101" spans="1:4" ht="12.75">
      <c r="A101" s="67" t="s">
        <v>240</v>
      </c>
      <c r="B101" s="67" t="s">
        <v>294</v>
      </c>
      <c r="C101" s="67" t="s">
        <v>428</v>
      </c>
      <c r="D101" s="58">
        <v>1</v>
      </c>
    </row>
    <row r="102" spans="1:4" ht="12.75">
      <c r="A102" s="69" t="s">
        <v>295</v>
      </c>
      <c r="B102" s="70"/>
      <c r="C102" s="70"/>
      <c r="D102" s="71"/>
    </row>
    <row r="103" spans="1:4" ht="12.75">
      <c r="A103" s="67" t="s">
        <v>242</v>
      </c>
      <c r="B103" s="67" t="s">
        <v>296</v>
      </c>
      <c r="C103" s="67" t="s">
        <v>201</v>
      </c>
      <c r="D103" s="63" t="s">
        <v>785</v>
      </c>
    </row>
    <row r="104" spans="1:4" ht="12.75">
      <c r="A104" s="69" t="s">
        <v>297</v>
      </c>
      <c r="B104" s="70"/>
      <c r="C104" s="70"/>
      <c r="D104" s="71"/>
    </row>
    <row r="105" spans="1:4" ht="12.75">
      <c r="A105" s="67" t="s">
        <v>244</v>
      </c>
      <c r="B105" s="67" t="s">
        <v>298</v>
      </c>
      <c r="C105" s="67" t="s">
        <v>201</v>
      </c>
      <c r="D105" s="63" t="s">
        <v>793</v>
      </c>
    </row>
    <row r="106" spans="1:4" ht="12.75">
      <c r="A106" s="69" t="s">
        <v>299</v>
      </c>
      <c r="B106" s="70"/>
      <c r="C106" s="70"/>
      <c r="D106" s="71"/>
    </row>
    <row r="107" spans="1:4" ht="12.75">
      <c r="A107" s="67" t="s">
        <v>246</v>
      </c>
      <c r="B107" s="67" t="s">
        <v>300</v>
      </c>
      <c r="C107" s="89" t="s">
        <v>201</v>
      </c>
      <c r="D107" s="90" t="s">
        <v>793</v>
      </c>
    </row>
    <row r="108" spans="1:4" ht="12.75">
      <c r="A108" s="69" t="s">
        <v>301</v>
      </c>
      <c r="B108" s="70"/>
      <c r="C108" s="70"/>
      <c r="D108" s="71"/>
    </row>
    <row r="109" spans="1:4" ht="12.75">
      <c r="A109" s="67" t="s">
        <v>248</v>
      </c>
      <c r="B109" s="67" t="s">
        <v>302</v>
      </c>
      <c r="C109" s="67" t="s">
        <v>201</v>
      </c>
      <c r="D109" s="63" t="s">
        <v>793</v>
      </c>
    </row>
    <row r="110" spans="1:4" ht="12.75">
      <c r="A110" s="67" t="s">
        <v>250</v>
      </c>
      <c r="B110" s="67" t="s">
        <v>303</v>
      </c>
      <c r="C110" s="67" t="s">
        <v>304</v>
      </c>
      <c r="D110" s="63"/>
    </row>
    <row r="111" spans="1:4" ht="12.75">
      <c r="A111" s="69" t="s">
        <v>305</v>
      </c>
      <c r="B111" s="70"/>
      <c r="C111" s="70"/>
      <c r="D111" s="71"/>
    </row>
    <row r="112" spans="1:4" ht="15.75">
      <c r="A112" s="67" t="s">
        <v>252</v>
      </c>
      <c r="B112" s="89" t="s">
        <v>306</v>
      </c>
      <c r="C112" s="73" t="s">
        <v>201</v>
      </c>
      <c r="D112" s="63" t="s">
        <v>793</v>
      </c>
    </row>
    <row r="113" spans="1:4" ht="12.75">
      <c r="A113" s="89"/>
      <c r="B113" s="91" t="s">
        <v>307</v>
      </c>
      <c r="C113" s="91"/>
      <c r="D113" s="90"/>
    </row>
    <row r="114" spans="1:4" ht="12.75">
      <c r="A114" s="92" t="s">
        <v>254</v>
      </c>
      <c r="B114" s="93" t="s">
        <v>308</v>
      </c>
      <c r="C114" s="94"/>
      <c r="D114" s="57" t="s">
        <v>309</v>
      </c>
    </row>
    <row r="115" spans="1:4" ht="12.75">
      <c r="A115" s="69" t="s">
        <v>310</v>
      </c>
      <c r="B115" s="70"/>
      <c r="C115" s="70"/>
      <c r="D115" s="71"/>
    </row>
    <row r="116" spans="1:4" ht="15.75">
      <c r="A116" s="67" t="s">
        <v>257</v>
      </c>
      <c r="B116" s="67" t="s">
        <v>311</v>
      </c>
      <c r="C116" s="61" t="s">
        <v>201</v>
      </c>
      <c r="D116" s="63" t="s">
        <v>423</v>
      </c>
    </row>
    <row r="117" spans="1:4" ht="12.75">
      <c r="A117" s="69" t="s">
        <v>312</v>
      </c>
      <c r="B117" s="70"/>
      <c r="C117" s="70"/>
      <c r="D117" s="71"/>
    </row>
    <row r="118" spans="1:4" ht="15.75">
      <c r="A118" s="67" t="s">
        <v>259</v>
      </c>
      <c r="B118" s="56" t="s">
        <v>313</v>
      </c>
      <c r="C118" s="61" t="s">
        <v>201</v>
      </c>
      <c r="D118" s="63" t="s">
        <v>314</v>
      </c>
    </row>
    <row r="119" spans="1:4" ht="12.75">
      <c r="A119" s="69" t="s">
        <v>315</v>
      </c>
      <c r="B119" s="70"/>
      <c r="C119" s="70"/>
      <c r="D119" s="71"/>
    </row>
    <row r="120" spans="1:4" ht="15.75">
      <c r="A120" s="67" t="s">
        <v>261</v>
      </c>
      <c r="B120" s="56" t="s">
        <v>316</v>
      </c>
      <c r="C120" s="61" t="s">
        <v>201</v>
      </c>
      <c r="D120" s="6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79">
      <selection activeCell="C98" sqref="C98:C109"/>
    </sheetView>
  </sheetViews>
  <sheetFormatPr defaultColWidth="9.140625" defaultRowHeight="12.75"/>
  <cols>
    <col min="1" max="2" width="18.28125" style="27" customWidth="1"/>
    <col min="3" max="3" width="50.8515625" style="27" customWidth="1"/>
    <col min="4" max="4" width="9.8515625" style="27" customWidth="1"/>
    <col min="5" max="5" width="5.140625" style="27" customWidth="1"/>
    <col min="6" max="6" width="30.421875" style="27" customWidth="1"/>
    <col min="7" max="16384" width="9.140625" style="27" customWidth="1"/>
  </cols>
  <sheetData>
    <row r="1" spans="1:6" ht="14.25">
      <c r="A1" s="490" t="s">
        <v>399</v>
      </c>
      <c r="B1" s="490"/>
      <c r="C1" s="490"/>
      <c r="D1" s="490"/>
      <c r="E1" s="490"/>
      <c r="F1" s="490"/>
    </row>
    <row r="2" spans="1:6" ht="14.25">
      <c r="A2" s="490" t="s">
        <v>400</v>
      </c>
      <c r="B2" s="490"/>
      <c r="C2" s="490"/>
      <c r="D2" s="490"/>
      <c r="E2" s="490"/>
      <c r="F2" s="490"/>
    </row>
    <row r="3" spans="1:6" ht="28.5" customHeight="1">
      <c r="A3" s="39" t="s">
        <v>401</v>
      </c>
      <c r="B3" s="491" t="s">
        <v>402</v>
      </c>
      <c r="C3" s="492"/>
      <c r="D3" s="493" t="s">
        <v>403</v>
      </c>
      <c r="E3" s="494"/>
      <c r="F3" s="40" t="s">
        <v>404</v>
      </c>
    </row>
    <row r="4" spans="1:6" ht="25.5">
      <c r="A4" s="495" t="s">
        <v>405</v>
      </c>
      <c r="B4" s="495"/>
      <c r="C4" s="495"/>
      <c r="D4" s="41" t="s">
        <v>406</v>
      </c>
      <c r="E4" s="42" t="s">
        <v>407</v>
      </c>
      <c r="F4" s="41" t="s">
        <v>408</v>
      </c>
    </row>
    <row r="5" spans="1:6" ht="12.75">
      <c r="A5" s="496" t="s">
        <v>409</v>
      </c>
      <c r="B5" s="496"/>
      <c r="C5" s="496"/>
      <c r="D5" s="43" t="s">
        <v>410</v>
      </c>
      <c r="E5" s="43">
        <v>1</v>
      </c>
      <c r="F5" s="43" t="s">
        <v>411</v>
      </c>
    </row>
    <row r="6" spans="1:6" ht="12.75">
      <c r="A6" s="496" t="s">
        <v>412</v>
      </c>
      <c r="B6" s="496"/>
      <c r="C6" s="496"/>
      <c r="D6" s="43" t="s">
        <v>413</v>
      </c>
      <c r="E6" s="43">
        <v>2</v>
      </c>
      <c r="F6" s="43">
        <v>35</v>
      </c>
    </row>
    <row r="7" spans="1:6" ht="12.75">
      <c r="A7" s="496" t="s">
        <v>414</v>
      </c>
      <c r="B7" s="496"/>
      <c r="C7" s="496"/>
      <c r="D7" s="43" t="s">
        <v>415</v>
      </c>
      <c r="E7" s="43">
        <v>3</v>
      </c>
      <c r="F7" s="44">
        <v>19701000</v>
      </c>
    </row>
    <row r="8" spans="1:6" ht="12.75">
      <c r="A8" s="496" t="s">
        <v>416</v>
      </c>
      <c r="B8" s="496"/>
      <c r="C8" s="496"/>
      <c r="D8" s="43" t="s">
        <v>410</v>
      </c>
      <c r="E8" s="43">
        <v>4</v>
      </c>
      <c r="F8" s="43" t="s">
        <v>417</v>
      </c>
    </row>
    <row r="9" spans="1:6" ht="12.75">
      <c r="A9" s="496" t="s">
        <v>418</v>
      </c>
      <c r="B9" s="496"/>
      <c r="C9" s="496"/>
      <c r="D9" s="43" t="s">
        <v>410</v>
      </c>
      <c r="E9" s="43">
        <v>5</v>
      </c>
      <c r="F9" s="43">
        <v>1076</v>
      </c>
    </row>
    <row r="10" spans="1:6" ht="12.75">
      <c r="A10" s="497" t="s">
        <v>419</v>
      </c>
      <c r="B10" s="498"/>
      <c r="C10" s="499"/>
      <c r="D10" s="43" t="s">
        <v>410</v>
      </c>
      <c r="E10" s="43">
        <v>6</v>
      </c>
      <c r="F10" s="43" t="s">
        <v>420</v>
      </c>
    </row>
    <row r="11" spans="1:6" ht="12.75">
      <c r="A11" s="500" t="s">
        <v>421</v>
      </c>
      <c r="B11" s="501" t="s">
        <v>422</v>
      </c>
      <c r="C11" s="501"/>
      <c r="D11" s="43" t="s">
        <v>410</v>
      </c>
      <c r="E11" s="43">
        <v>7</v>
      </c>
      <c r="F11" s="43" t="s">
        <v>423</v>
      </c>
    </row>
    <row r="12" spans="1:6" ht="12.75">
      <c r="A12" s="500"/>
      <c r="B12" s="501" t="s">
        <v>424</v>
      </c>
      <c r="C12" s="501"/>
      <c r="D12" s="43" t="s">
        <v>425</v>
      </c>
      <c r="E12" s="43">
        <v>8</v>
      </c>
      <c r="F12" s="43" t="s">
        <v>426</v>
      </c>
    </row>
    <row r="13" spans="1:6" ht="12.75">
      <c r="A13" s="500"/>
      <c r="B13" s="501" t="s">
        <v>427</v>
      </c>
      <c r="C13" s="501"/>
      <c r="D13" s="43" t="s">
        <v>428</v>
      </c>
      <c r="E13" s="43">
        <v>9</v>
      </c>
      <c r="F13" s="43">
        <v>138</v>
      </c>
    </row>
    <row r="14" spans="1:6" ht="12.75">
      <c r="A14" s="500"/>
      <c r="B14" s="501" t="s">
        <v>429</v>
      </c>
      <c r="C14" s="501"/>
      <c r="D14" s="43" t="s">
        <v>428</v>
      </c>
      <c r="E14" s="43">
        <v>10</v>
      </c>
      <c r="F14" s="43">
        <v>405</v>
      </c>
    </row>
    <row r="15" spans="1:6" ht="12.75">
      <c r="A15" s="500"/>
      <c r="B15" s="501" t="s">
        <v>430</v>
      </c>
      <c r="C15" s="501"/>
      <c r="D15" s="43" t="s">
        <v>428</v>
      </c>
      <c r="E15" s="43">
        <v>11</v>
      </c>
      <c r="F15" s="43">
        <v>145</v>
      </c>
    </row>
    <row r="16" spans="1:6" ht="12.75">
      <c r="A16" s="500"/>
      <c r="B16" s="501" t="s">
        <v>431</v>
      </c>
      <c r="C16" s="501"/>
      <c r="D16" s="43" t="s">
        <v>432</v>
      </c>
      <c r="E16" s="43">
        <v>12</v>
      </c>
      <c r="F16" s="43">
        <f>F17+F21+F22</f>
        <v>9308.599999999999</v>
      </c>
    </row>
    <row r="17" spans="1:6" ht="12.75">
      <c r="A17" s="500"/>
      <c r="B17" s="502" t="s">
        <v>433</v>
      </c>
      <c r="C17" s="45" t="s">
        <v>434</v>
      </c>
      <c r="D17" s="43" t="s">
        <v>432</v>
      </c>
      <c r="E17" s="43">
        <v>13</v>
      </c>
      <c r="F17" s="43">
        <v>7834.4</v>
      </c>
    </row>
    <row r="18" spans="1:6" ht="12.75">
      <c r="A18" s="500"/>
      <c r="B18" s="502"/>
      <c r="C18" s="45" t="s">
        <v>435</v>
      </c>
      <c r="D18" s="43" t="s">
        <v>432</v>
      </c>
      <c r="E18" s="43">
        <v>14</v>
      </c>
      <c r="F18" s="43">
        <f>F17-F19</f>
        <v>6840.9</v>
      </c>
    </row>
    <row r="19" spans="1:6" ht="12.75">
      <c r="A19" s="500"/>
      <c r="B19" s="502"/>
      <c r="C19" s="45" t="s">
        <v>436</v>
      </c>
      <c r="D19" s="43" t="s">
        <v>432</v>
      </c>
      <c r="E19" s="43">
        <v>15</v>
      </c>
      <c r="F19" s="43">
        <v>993.5</v>
      </c>
    </row>
    <row r="20" spans="1:6" ht="12.75">
      <c r="A20" s="500"/>
      <c r="B20" s="502"/>
      <c r="C20" s="45" t="s">
        <v>437</v>
      </c>
      <c r="D20" s="43" t="s">
        <v>432</v>
      </c>
      <c r="E20" s="43">
        <v>16</v>
      </c>
      <c r="F20" s="43">
        <v>0</v>
      </c>
    </row>
    <row r="21" spans="1:6" ht="12.75">
      <c r="A21" s="500"/>
      <c r="B21" s="503" t="s">
        <v>438</v>
      </c>
      <c r="C21" s="504"/>
      <c r="D21" s="43" t="s">
        <v>432</v>
      </c>
      <c r="E21" s="43">
        <v>17</v>
      </c>
      <c r="F21" s="43">
        <v>1044.4</v>
      </c>
    </row>
    <row r="22" spans="1:6" ht="12.75">
      <c r="A22" s="500"/>
      <c r="B22" s="503" t="s">
        <v>439</v>
      </c>
      <c r="C22" s="504"/>
      <c r="D22" s="43" t="s">
        <v>432</v>
      </c>
      <c r="E22" s="43">
        <v>18</v>
      </c>
      <c r="F22" s="43">
        <v>429.8</v>
      </c>
    </row>
    <row r="23" spans="1:6" ht="12.75">
      <c r="A23" s="500"/>
      <c r="B23" s="503" t="s">
        <v>440</v>
      </c>
      <c r="C23" s="504"/>
      <c r="D23" s="43" t="s">
        <v>428</v>
      </c>
      <c r="E23" s="43">
        <v>19</v>
      </c>
      <c r="F23" s="43">
        <v>9</v>
      </c>
    </row>
    <row r="24" spans="1:6" ht="12.75">
      <c r="A24" s="500"/>
      <c r="B24" s="503" t="s">
        <v>441</v>
      </c>
      <c r="C24" s="504"/>
      <c r="D24" s="43" t="s">
        <v>428</v>
      </c>
      <c r="E24" s="43">
        <v>20</v>
      </c>
      <c r="F24" s="43">
        <v>4</v>
      </c>
    </row>
    <row r="25" spans="1:6" ht="12.75">
      <c r="A25" s="500"/>
      <c r="B25" s="503" t="s">
        <v>442</v>
      </c>
      <c r="C25" s="504"/>
      <c r="D25" s="43" t="s">
        <v>443</v>
      </c>
      <c r="E25" s="43">
        <v>21</v>
      </c>
      <c r="F25" s="43">
        <v>1989</v>
      </c>
    </row>
    <row r="26" spans="1:6" ht="12.75">
      <c r="A26" s="500"/>
      <c r="B26" s="503" t="s">
        <v>444</v>
      </c>
      <c r="C26" s="504"/>
      <c r="D26" s="43" t="s">
        <v>443</v>
      </c>
      <c r="E26" s="43">
        <v>22</v>
      </c>
      <c r="F26" s="43" t="s">
        <v>445</v>
      </c>
    </row>
    <row r="27" spans="1:6" ht="12.75">
      <c r="A27" s="500"/>
      <c r="B27" s="503" t="s">
        <v>446</v>
      </c>
      <c r="C27" s="504"/>
      <c r="D27" s="43" t="s">
        <v>443</v>
      </c>
      <c r="E27" s="43">
        <v>23</v>
      </c>
      <c r="F27" s="43">
        <v>2011</v>
      </c>
    </row>
    <row r="28" spans="1:6" ht="12.75">
      <c r="A28" s="500"/>
      <c r="B28" s="503" t="s">
        <v>447</v>
      </c>
      <c r="C28" s="504"/>
      <c r="D28" s="43" t="s">
        <v>448</v>
      </c>
      <c r="E28" s="43">
        <v>24</v>
      </c>
      <c r="F28" s="43" t="s">
        <v>449</v>
      </c>
    </row>
    <row r="29" spans="1:6" ht="12.75">
      <c r="A29" s="500"/>
      <c r="B29" s="505" t="s">
        <v>450</v>
      </c>
      <c r="C29" s="45" t="s">
        <v>451</v>
      </c>
      <c r="D29" s="43" t="s">
        <v>452</v>
      </c>
      <c r="E29" s="43">
        <v>25</v>
      </c>
      <c r="F29" s="43">
        <v>33</v>
      </c>
    </row>
    <row r="30" spans="1:6" ht="12.75">
      <c r="A30" s="500"/>
      <c r="B30" s="506"/>
      <c r="C30" s="45" t="s">
        <v>453</v>
      </c>
      <c r="D30" s="43" t="s">
        <v>452</v>
      </c>
      <c r="E30" s="43">
        <v>26</v>
      </c>
      <c r="F30" s="43">
        <v>20</v>
      </c>
    </row>
    <row r="31" spans="1:6" ht="12.75">
      <c r="A31" s="500"/>
      <c r="B31" s="506"/>
      <c r="C31" s="45" t="s">
        <v>454</v>
      </c>
      <c r="D31" s="43" t="s">
        <v>452</v>
      </c>
      <c r="E31" s="43">
        <v>27</v>
      </c>
      <c r="F31" s="43">
        <v>30</v>
      </c>
    </row>
    <row r="32" spans="1:6" ht="12.75">
      <c r="A32" s="500"/>
      <c r="B32" s="507"/>
      <c r="C32" s="45" t="s">
        <v>455</v>
      </c>
      <c r="D32" s="43" t="s">
        <v>452</v>
      </c>
      <c r="E32" s="43">
        <v>28</v>
      </c>
      <c r="F32" s="43">
        <v>20</v>
      </c>
    </row>
    <row r="33" spans="1:6" ht="12.75">
      <c r="A33" s="500"/>
      <c r="B33" s="503" t="s">
        <v>456</v>
      </c>
      <c r="C33" s="504"/>
      <c r="D33" s="43" t="s">
        <v>457</v>
      </c>
      <c r="E33" s="43">
        <v>29</v>
      </c>
      <c r="F33" s="43" t="s">
        <v>458</v>
      </c>
    </row>
    <row r="34" spans="1:6" ht="12.75">
      <c r="A34" s="508" t="s">
        <v>459</v>
      </c>
      <c r="B34" s="500" t="s">
        <v>746</v>
      </c>
      <c r="C34" s="46" t="s">
        <v>451</v>
      </c>
      <c r="D34" s="43" t="s">
        <v>432</v>
      </c>
      <c r="E34" s="43">
        <v>30</v>
      </c>
      <c r="F34" s="43">
        <v>7140.3</v>
      </c>
    </row>
    <row r="35" spans="1:6" ht="12.75">
      <c r="A35" s="508"/>
      <c r="B35" s="500"/>
      <c r="C35" s="46" t="s">
        <v>747</v>
      </c>
      <c r="D35" s="43" t="s">
        <v>432</v>
      </c>
      <c r="E35" s="43">
        <v>31</v>
      </c>
      <c r="F35" s="43">
        <v>0</v>
      </c>
    </row>
    <row r="36" spans="1:6" ht="12.75">
      <c r="A36" s="508"/>
      <c r="B36" s="500"/>
      <c r="C36" s="46" t="s">
        <v>748</v>
      </c>
      <c r="D36" s="43" t="s">
        <v>432</v>
      </c>
      <c r="E36" s="43">
        <v>32</v>
      </c>
      <c r="F36" s="43">
        <v>5546.6</v>
      </c>
    </row>
    <row r="37" spans="1:6" ht="12.75">
      <c r="A37" s="508"/>
      <c r="B37" s="500"/>
      <c r="C37" s="46" t="s">
        <v>749</v>
      </c>
      <c r="D37" s="43" t="s">
        <v>432</v>
      </c>
      <c r="E37" s="43">
        <v>33</v>
      </c>
      <c r="F37" s="43">
        <v>0</v>
      </c>
    </row>
    <row r="38" spans="1:6" ht="12.75">
      <c r="A38" s="508"/>
      <c r="B38" s="500"/>
      <c r="C38" s="46" t="s">
        <v>750</v>
      </c>
      <c r="D38" s="43" t="s">
        <v>432</v>
      </c>
      <c r="E38" s="43">
        <v>34</v>
      </c>
      <c r="F38" s="43">
        <v>0</v>
      </c>
    </row>
    <row r="39" spans="1:6" ht="12.75">
      <c r="A39" s="508"/>
      <c r="B39" s="500"/>
      <c r="C39" s="46" t="s">
        <v>751</v>
      </c>
      <c r="D39" s="43" t="s">
        <v>432</v>
      </c>
      <c r="E39" s="43">
        <v>35</v>
      </c>
      <c r="F39" s="43">
        <v>0</v>
      </c>
    </row>
    <row r="40" spans="1:6" ht="12.75">
      <c r="A40" s="508"/>
      <c r="B40" s="500"/>
      <c r="C40" s="46" t="s">
        <v>752</v>
      </c>
      <c r="D40" s="43" t="s">
        <v>432</v>
      </c>
      <c r="E40" s="43">
        <v>36</v>
      </c>
      <c r="F40" s="43">
        <v>0</v>
      </c>
    </row>
    <row r="41" spans="1:6" ht="12.75">
      <c r="A41" s="508"/>
      <c r="B41" s="500"/>
      <c r="C41" s="46" t="s">
        <v>753</v>
      </c>
      <c r="D41" s="43" t="s">
        <v>432</v>
      </c>
      <c r="E41" s="43">
        <v>37</v>
      </c>
      <c r="F41" s="43">
        <v>0</v>
      </c>
    </row>
    <row r="42" spans="1:6" ht="12.75">
      <c r="A42" s="508"/>
      <c r="B42" s="500"/>
      <c r="C42" s="46" t="s">
        <v>754</v>
      </c>
      <c r="D42" s="43" t="s">
        <v>432</v>
      </c>
      <c r="E42" s="43">
        <v>38</v>
      </c>
      <c r="F42" s="43">
        <v>0</v>
      </c>
    </row>
    <row r="43" spans="1:6" ht="12.75">
      <c r="A43" s="508"/>
      <c r="B43" s="500"/>
      <c r="C43" s="46" t="s">
        <v>755</v>
      </c>
      <c r="D43" s="43" t="s">
        <v>432</v>
      </c>
      <c r="E43" s="43">
        <v>39</v>
      </c>
      <c r="F43" s="43">
        <v>0</v>
      </c>
    </row>
    <row r="44" spans="1:6" ht="12.75">
      <c r="A44" s="508"/>
      <c r="B44" s="500"/>
      <c r="C44" s="46" t="s">
        <v>756</v>
      </c>
      <c r="D44" s="43" t="s">
        <v>432</v>
      </c>
      <c r="E44" s="43">
        <v>40</v>
      </c>
      <c r="F44" s="43">
        <v>174.9</v>
      </c>
    </row>
    <row r="45" spans="1:6" ht="12.75">
      <c r="A45" s="508"/>
      <c r="B45" s="500"/>
      <c r="C45" s="46" t="s">
        <v>757</v>
      </c>
      <c r="D45" s="43" t="s">
        <v>432</v>
      </c>
      <c r="E45" s="43">
        <v>41</v>
      </c>
      <c r="F45" s="43">
        <v>178</v>
      </c>
    </row>
    <row r="46" spans="1:6" ht="12.75">
      <c r="A46" s="508"/>
      <c r="B46" s="500"/>
      <c r="C46" s="46" t="s">
        <v>758</v>
      </c>
      <c r="D46" s="43" t="s">
        <v>432</v>
      </c>
      <c r="E46" s="43">
        <v>42</v>
      </c>
      <c r="F46" s="43">
        <v>0</v>
      </c>
    </row>
    <row r="47" spans="1:6" ht="12.75">
      <c r="A47" s="508"/>
      <c r="B47" s="500"/>
      <c r="C47" s="46" t="s">
        <v>759</v>
      </c>
      <c r="D47" s="43" t="s">
        <v>432</v>
      </c>
      <c r="E47" s="43">
        <v>43</v>
      </c>
      <c r="F47" s="43">
        <v>994.2</v>
      </c>
    </row>
    <row r="48" spans="1:6" ht="12.75">
      <c r="A48" s="508"/>
      <c r="B48" s="500"/>
      <c r="C48" s="46" t="s">
        <v>760</v>
      </c>
      <c r="D48" s="43" t="s">
        <v>432</v>
      </c>
      <c r="E48" s="43">
        <v>44</v>
      </c>
      <c r="F48" s="43">
        <v>421.5</v>
      </c>
    </row>
    <row r="49" spans="1:6" ht="12.75">
      <c r="A49" s="508"/>
      <c r="B49" s="504" t="s">
        <v>761</v>
      </c>
      <c r="C49" s="504"/>
      <c r="D49" s="43" t="s">
        <v>443</v>
      </c>
      <c r="E49" s="43">
        <v>45</v>
      </c>
      <c r="F49" s="43" t="s">
        <v>445</v>
      </c>
    </row>
    <row r="50" spans="1:6" ht="12.75">
      <c r="A50" s="508" t="s">
        <v>762</v>
      </c>
      <c r="B50" s="500" t="s">
        <v>763</v>
      </c>
      <c r="C50" s="46" t="s">
        <v>451</v>
      </c>
      <c r="D50" s="43" t="s">
        <v>432</v>
      </c>
      <c r="E50" s="43">
        <v>46</v>
      </c>
      <c r="F50" s="43">
        <v>1807.2</v>
      </c>
    </row>
    <row r="51" spans="1:6" ht="12.75">
      <c r="A51" s="508"/>
      <c r="B51" s="500"/>
      <c r="C51" s="46" t="s">
        <v>764</v>
      </c>
      <c r="D51" s="43" t="s">
        <v>432</v>
      </c>
      <c r="E51" s="43">
        <v>47</v>
      </c>
      <c r="F51" s="43">
        <v>0</v>
      </c>
    </row>
    <row r="52" spans="1:6" ht="12.75">
      <c r="A52" s="508"/>
      <c r="B52" s="500"/>
      <c r="C52" s="46" t="s">
        <v>765</v>
      </c>
      <c r="D52" s="43" t="s">
        <v>432</v>
      </c>
      <c r="E52" s="43">
        <v>48</v>
      </c>
      <c r="F52" s="43">
        <v>0</v>
      </c>
    </row>
    <row r="53" spans="1:6" ht="12.75">
      <c r="A53" s="508"/>
      <c r="B53" s="500"/>
      <c r="C53" s="46" t="s">
        <v>766</v>
      </c>
      <c r="D53" s="43" t="s">
        <v>432</v>
      </c>
      <c r="E53" s="43">
        <v>49</v>
      </c>
      <c r="F53" s="43">
        <v>0</v>
      </c>
    </row>
    <row r="54" spans="1:6" ht="12.75">
      <c r="A54" s="508"/>
      <c r="B54" s="500"/>
      <c r="C54" s="46" t="s">
        <v>767</v>
      </c>
      <c r="D54" s="43" t="s">
        <v>432</v>
      </c>
      <c r="E54" s="43">
        <v>50</v>
      </c>
      <c r="F54" s="43">
        <v>1807.2</v>
      </c>
    </row>
    <row r="55" spans="1:6" ht="12.75">
      <c r="A55" s="508"/>
      <c r="B55" s="504" t="s">
        <v>768</v>
      </c>
      <c r="C55" s="504"/>
      <c r="D55" s="43" t="s">
        <v>443</v>
      </c>
      <c r="E55" s="43">
        <v>51</v>
      </c>
      <c r="F55" s="43" t="s">
        <v>445</v>
      </c>
    </row>
    <row r="56" spans="1:6" ht="12.75">
      <c r="A56" s="508" t="s">
        <v>769</v>
      </c>
      <c r="B56" s="504" t="s">
        <v>770</v>
      </c>
      <c r="C56" s="504"/>
      <c r="D56" s="43" t="s">
        <v>771</v>
      </c>
      <c r="E56" s="43">
        <v>52</v>
      </c>
      <c r="F56" s="43" t="s">
        <v>772</v>
      </c>
    </row>
    <row r="57" spans="1:6" ht="12.75">
      <c r="A57" s="508"/>
      <c r="B57" s="504" t="s">
        <v>773</v>
      </c>
      <c r="C57" s="504"/>
      <c r="D57" s="43" t="s">
        <v>774</v>
      </c>
      <c r="E57" s="43">
        <v>53</v>
      </c>
      <c r="F57" s="43">
        <v>0</v>
      </c>
    </row>
    <row r="58" spans="1:6" ht="12.75">
      <c r="A58" s="508"/>
      <c r="B58" s="504" t="s">
        <v>775</v>
      </c>
      <c r="C58" s="504"/>
      <c r="D58" s="43" t="s">
        <v>443</v>
      </c>
      <c r="E58" s="43">
        <v>54</v>
      </c>
      <c r="F58" s="43" t="s">
        <v>445</v>
      </c>
    </row>
    <row r="59" spans="1:6" ht="12.75">
      <c r="A59" s="508"/>
      <c r="B59" s="504" t="s">
        <v>776</v>
      </c>
      <c r="C59" s="504"/>
      <c r="D59" s="43" t="s">
        <v>774</v>
      </c>
      <c r="E59" s="43">
        <v>55</v>
      </c>
      <c r="F59" s="43">
        <v>1068.7</v>
      </c>
    </row>
    <row r="60" spans="1:6" ht="25.5">
      <c r="A60" s="508" t="s">
        <v>777</v>
      </c>
      <c r="B60" s="508"/>
      <c r="C60" s="47" t="s">
        <v>778</v>
      </c>
      <c r="D60" s="43" t="s">
        <v>443</v>
      </c>
      <c r="E60" s="43">
        <v>56</v>
      </c>
      <c r="F60" s="43" t="s">
        <v>445</v>
      </c>
    </row>
    <row r="61" spans="1:6" ht="12.75">
      <c r="A61" s="508" t="s">
        <v>779</v>
      </c>
      <c r="B61" s="504" t="s">
        <v>780</v>
      </c>
      <c r="C61" s="504"/>
      <c r="D61" s="43" t="s">
        <v>428</v>
      </c>
      <c r="E61" s="43">
        <v>57</v>
      </c>
      <c r="F61" s="43">
        <v>0</v>
      </c>
    </row>
    <row r="62" spans="1:6" ht="12.75">
      <c r="A62" s="508"/>
      <c r="B62" s="504" t="s">
        <v>781</v>
      </c>
      <c r="C62" s="504"/>
      <c r="D62" s="43" t="s">
        <v>443</v>
      </c>
      <c r="E62" s="43">
        <v>58</v>
      </c>
      <c r="F62" s="43" t="s">
        <v>445</v>
      </c>
    </row>
    <row r="63" spans="1:6" ht="12.75">
      <c r="A63" s="505" t="s">
        <v>782</v>
      </c>
      <c r="B63" s="504" t="s">
        <v>783</v>
      </c>
      <c r="C63" s="504"/>
      <c r="D63" s="43" t="s">
        <v>784</v>
      </c>
      <c r="E63" s="43">
        <v>59</v>
      </c>
      <c r="F63" s="43" t="s">
        <v>785</v>
      </c>
    </row>
    <row r="64" spans="1:6" ht="12.75">
      <c r="A64" s="506"/>
      <c r="B64" s="504" t="s">
        <v>786</v>
      </c>
      <c r="C64" s="504"/>
      <c r="D64" s="43" t="s">
        <v>428</v>
      </c>
      <c r="E64" s="43">
        <v>60</v>
      </c>
      <c r="F64" s="43">
        <v>2</v>
      </c>
    </row>
    <row r="65" spans="1:6" ht="12.75">
      <c r="A65" s="506"/>
      <c r="B65" s="504" t="s">
        <v>787</v>
      </c>
      <c r="C65" s="504"/>
      <c r="D65" s="43" t="s">
        <v>788</v>
      </c>
      <c r="E65" s="43">
        <v>61</v>
      </c>
      <c r="F65" s="43">
        <v>4248</v>
      </c>
    </row>
    <row r="66" spans="1:6" ht="12.75">
      <c r="A66" s="507"/>
      <c r="B66" s="504" t="s">
        <v>789</v>
      </c>
      <c r="C66" s="504"/>
      <c r="D66" s="43" t="s">
        <v>443</v>
      </c>
      <c r="E66" s="43">
        <v>62</v>
      </c>
      <c r="F66" s="43">
        <v>2007</v>
      </c>
    </row>
    <row r="67" spans="1:6" ht="12.75">
      <c r="A67" s="500" t="s">
        <v>790</v>
      </c>
      <c r="B67" s="500"/>
      <c r="C67" s="46" t="s">
        <v>791</v>
      </c>
      <c r="D67" s="43" t="s">
        <v>792</v>
      </c>
      <c r="E67" s="43">
        <v>63</v>
      </c>
      <c r="F67" s="43" t="s">
        <v>793</v>
      </c>
    </row>
    <row r="68" spans="1:6" ht="12.75">
      <c r="A68" s="500"/>
      <c r="B68" s="500"/>
      <c r="C68" s="46" t="s">
        <v>794</v>
      </c>
      <c r="D68" s="43" t="s">
        <v>788</v>
      </c>
      <c r="E68" s="43">
        <v>64</v>
      </c>
      <c r="F68" s="43">
        <v>1138</v>
      </c>
    </row>
    <row r="69" spans="1:6" ht="12.75">
      <c r="A69" s="500"/>
      <c r="B69" s="500"/>
      <c r="C69" s="46" t="s">
        <v>795</v>
      </c>
      <c r="D69" s="43" t="s">
        <v>443</v>
      </c>
      <c r="E69" s="43">
        <v>65</v>
      </c>
      <c r="F69" s="43">
        <v>2011</v>
      </c>
    </row>
    <row r="70" spans="1:6" ht="12.75">
      <c r="A70" s="500"/>
      <c r="B70" s="500"/>
      <c r="C70" s="46" t="s">
        <v>796</v>
      </c>
      <c r="D70" s="43" t="s">
        <v>797</v>
      </c>
      <c r="E70" s="43">
        <v>66</v>
      </c>
      <c r="F70" s="43" t="s">
        <v>793</v>
      </c>
    </row>
    <row r="71" spans="1:6" ht="12.75">
      <c r="A71" s="500"/>
      <c r="B71" s="500"/>
      <c r="C71" s="46" t="s">
        <v>798</v>
      </c>
      <c r="D71" s="43" t="s">
        <v>788</v>
      </c>
      <c r="E71" s="43">
        <v>67</v>
      </c>
      <c r="F71" s="43">
        <v>746</v>
      </c>
    </row>
    <row r="72" spans="1:6" ht="12.75">
      <c r="A72" s="500"/>
      <c r="B72" s="500"/>
      <c r="C72" s="46" t="s">
        <v>799</v>
      </c>
      <c r="D72" s="43" t="s">
        <v>443</v>
      </c>
      <c r="E72" s="43">
        <v>68</v>
      </c>
      <c r="F72" s="43">
        <v>2011</v>
      </c>
    </row>
    <row r="73" spans="1:6" ht="12.75">
      <c r="A73" s="500" t="s">
        <v>800</v>
      </c>
      <c r="B73" s="500"/>
      <c r="C73" s="46" t="s">
        <v>801</v>
      </c>
      <c r="D73" s="43" t="s">
        <v>802</v>
      </c>
      <c r="E73" s="43">
        <v>69</v>
      </c>
      <c r="F73" s="43" t="s">
        <v>793</v>
      </c>
    </row>
    <row r="74" spans="1:6" ht="12.75">
      <c r="A74" s="500"/>
      <c r="B74" s="500"/>
      <c r="C74" s="46" t="s">
        <v>803</v>
      </c>
      <c r="D74" s="43" t="s">
        <v>788</v>
      </c>
      <c r="E74" s="43">
        <v>70</v>
      </c>
      <c r="F74" s="43">
        <v>970</v>
      </c>
    </row>
    <row r="75" spans="1:6" ht="12.75">
      <c r="A75" s="500"/>
      <c r="B75" s="500"/>
      <c r="C75" s="46" t="s">
        <v>799</v>
      </c>
      <c r="D75" s="43" t="s">
        <v>443</v>
      </c>
      <c r="E75" s="43">
        <v>71</v>
      </c>
      <c r="F75" s="43" t="s">
        <v>445</v>
      </c>
    </row>
    <row r="76" spans="1:6" ht="12.75">
      <c r="A76" s="500" t="s">
        <v>804</v>
      </c>
      <c r="B76" s="500"/>
      <c r="C76" s="46" t="s">
        <v>805</v>
      </c>
      <c r="D76" s="43" t="s">
        <v>806</v>
      </c>
      <c r="E76" s="43">
        <v>72</v>
      </c>
      <c r="F76" s="43" t="s">
        <v>793</v>
      </c>
    </row>
    <row r="77" spans="1:6" ht="12.75">
      <c r="A77" s="500"/>
      <c r="B77" s="500"/>
      <c r="C77" s="46" t="s">
        <v>807</v>
      </c>
      <c r="D77" s="43" t="s">
        <v>788</v>
      </c>
      <c r="E77" s="43">
        <v>73</v>
      </c>
      <c r="F77" s="43">
        <v>1400</v>
      </c>
    </row>
    <row r="78" spans="1:6" ht="12.75">
      <c r="A78" s="500"/>
      <c r="B78" s="500"/>
      <c r="C78" s="46" t="s">
        <v>799</v>
      </c>
      <c r="D78" s="43" t="s">
        <v>443</v>
      </c>
      <c r="E78" s="43">
        <v>74</v>
      </c>
      <c r="F78" s="43" t="s">
        <v>445</v>
      </c>
    </row>
    <row r="79" spans="1:6" ht="12.75">
      <c r="A79" s="500" t="s">
        <v>808</v>
      </c>
      <c r="B79" s="500"/>
      <c r="C79" s="46" t="s">
        <v>809</v>
      </c>
      <c r="D79" s="43" t="s">
        <v>810</v>
      </c>
      <c r="E79" s="43">
        <v>75</v>
      </c>
      <c r="F79" s="43" t="s">
        <v>793</v>
      </c>
    </row>
    <row r="80" spans="1:6" ht="12.75">
      <c r="A80" s="500"/>
      <c r="B80" s="500"/>
      <c r="C80" s="46" t="s">
        <v>814</v>
      </c>
      <c r="D80" s="43" t="s">
        <v>788</v>
      </c>
      <c r="E80" s="43">
        <v>76</v>
      </c>
      <c r="F80" s="43">
        <f>102.5+6.8+751</f>
        <v>860.3</v>
      </c>
    </row>
    <row r="81" spans="1:6" ht="12.75">
      <c r="A81" s="500"/>
      <c r="B81" s="500"/>
      <c r="C81" s="46" t="s">
        <v>815</v>
      </c>
      <c r="D81" s="43" t="s">
        <v>788</v>
      </c>
      <c r="E81" s="43">
        <v>77</v>
      </c>
      <c r="F81" s="43">
        <v>0</v>
      </c>
    </row>
    <row r="82" spans="1:6" ht="12.75">
      <c r="A82" s="500"/>
      <c r="B82" s="500"/>
      <c r="C82" s="46" t="s">
        <v>799</v>
      </c>
      <c r="D82" s="43" t="s">
        <v>443</v>
      </c>
      <c r="E82" s="43">
        <v>78</v>
      </c>
      <c r="F82" s="43" t="s">
        <v>445</v>
      </c>
    </row>
    <row r="83" spans="1:6" ht="12.75">
      <c r="A83" s="500" t="s">
        <v>816</v>
      </c>
      <c r="B83" s="500" t="s">
        <v>817</v>
      </c>
      <c r="C83" s="46" t="s">
        <v>434</v>
      </c>
      <c r="D83" s="43" t="s">
        <v>428</v>
      </c>
      <c r="E83" s="43">
        <v>79</v>
      </c>
      <c r="F83" s="43">
        <v>4</v>
      </c>
    </row>
    <row r="84" spans="1:6" ht="12.75">
      <c r="A84" s="500"/>
      <c r="B84" s="500"/>
      <c r="C84" s="46" t="s">
        <v>818</v>
      </c>
      <c r="D84" s="43" t="s">
        <v>428</v>
      </c>
      <c r="E84" s="43">
        <v>80</v>
      </c>
      <c r="F84" s="43">
        <v>0</v>
      </c>
    </row>
    <row r="85" spans="1:6" ht="12.75">
      <c r="A85" s="500"/>
      <c r="B85" s="500"/>
      <c r="C85" s="46" t="s">
        <v>819</v>
      </c>
      <c r="D85" s="43" t="s">
        <v>428</v>
      </c>
      <c r="E85" s="43">
        <v>81</v>
      </c>
      <c r="F85" s="43">
        <v>0</v>
      </c>
    </row>
    <row r="86" spans="1:6" ht="12.75">
      <c r="A86" s="500"/>
      <c r="B86" s="500"/>
      <c r="C86" s="46" t="s">
        <v>820</v>
      </c>
      <c r="D86" s="43" t="s">
        <v>428</v>
      </c>
      <c r="E86" s="43">
        <v>82</v>
      </c>
      <c r="F86" s="43">
        <v>0</v>
      </c>
    </row>
    <row r="87" spans="1:6" ht="12.75">
      <c r="A87" s="500"/>
      <c r="B87" s="500"/>
      <c r="C87" s="46" t="s">
        <v>821</v>
      </c>
      <c r="D87" s="43" t="s">
        <v>428</v>
      </c>
      <c r="E87" s="43">
        <v>83</v>
      </c>
      <c r="F87" s="43">
        <v>0</v>
      </c>
    </row>
    <row r="88" spans="1:6" ht="12.75">
      <c r="A88" s="500"/>
      <c r="B88" s="500"/>
      <c r="C88" s="46" t="s">
        <v>822</v>
      </c>
      <c r="D88" s="43" t="s">
        <v>428</v>
      </c>
      <c r="E88" s="43">
        <v>84</v>
      </c>
      <c r="F88" s="43">
        <v>0</v>
      </c>
    </row>
    <row r="89" spans="1:6" ht="12.75">
      <c r="A89" s="500"/>
      <c r="B89" s="500"/>
      <c r="C89" s="46" t="s">
        <v>823</v>
      </c>
      <c r="D89" s="43" t="s">
        <v>428</v>
      </c>
      <c r="E89" s="43">
        <v>85</v>
      </c>
      <c r="F89" s="43">
        <v>4</v>
      </c>
    </row>
    <row r="90" spans="1:6" ht="12.75">
      <c r="A90" s="500"/>
      <c r="B90" s="500"/>
      <c r="C90" s="46" t="s">
        <v>824</v>
      </c>
      <c r="D90" s="43" t="s">
        <v>428</v>
      </c>
      <c r="E90" s="43">
        <v>86</v>
      </c>
      <c r="F90" s="43">
        <v>0</v>
      </c>
    </row>
    <row r="91" spans="1:6" ht="12.75">
      <c r="A91" s="500"/>
      <c r="B91" s="500" t="s">
        <v>825</v>
      </c>
      <c r="C91" s="500"/>
      <c r="D91" s="43" t="s">
        <v>428</v>
      </c>
      <c r="E91" s="43">
        <v>87</v>
      </c>
      <c r="F91" s="43">
        <v>9</v>
      </c>
    </row>
    <row r="92" spans="1:6" ht="12.75">
      <c r="A92" s="500"/>
      <c r="B92" s="504" t="s">
        <v>826</v>
      </c>
      <c r="C92" s="504"/>
      <c r="D92" s="43" t="s">
        <v>443</v>
      </c>
      <c r="E92" s="43">
        <v>88</v>
      </c>
      <c r="F92" s="43" t="s">
        <v>445</v>
      </c>
    </row>
    <row r="93" spans="1:6" ht="12.75">
      <c r="A93" s="496" t="s">
        <v>827</v>
      </c>
      <c r="B93" s="496"/>
      <c r="C93" s="496"/>
      <c r="D93" s="43" t="s">
        <v>828</v>
      </c>
      <c r="E93" s="43">
        <v>89</v>
      </c>
      <c r="F93" s="43" t="s">
        <v>829</v>
      </c>
    </row>
    <row r="94" spans="1:6" ht="12.75">
      <c r="A94" s="496" t="s">
        <v>830</v>
      </c>
      <c r="B94" s="496"/>
      <c r="C94" s="496"/>
      <c r="D94" s="43" t="s">
        <v>443</v>
      </c>
      <c r="E94" s="43">
        <v>90</v>
      </c>
      <c r="F94" s="43" t="s">
        <v>445</v>
      </c>
    </row>
    <row r="95" spans="1:6" ht="12.75">
      <c r="A95" s="496" t="s">
        <v>831</v>
      </c>
      <c r="B95" s="496"/>
      <c r="C95" s="496"/>
      <c r="D95" s="43" t="s">
        <v>443</v>
      </c>
      <c r="E95" s="43">
        <v>91</v>
      </c>
      <c r="F95" s="43" t="s">
        <v>445</v>
      </c>
    </row>
    <row r="96" spans="1:6" ht="12.75">
      <c r="A96" s="496" t="s">
        <v>832</v>
      </c>
      <c r="B96" s="496"/>
      <c r="C96" s="496"/>
      <c r="D96" s="43" t="s">
        <v>443</v>
      </c>
      <c r="E96" s="43">
        <v>92</v>
      </c>
      <c r="F96" s="43" t="s">
        <v>445</v>
      </c>
    </row>
    <row r="97" spans="1:6" ht="13.5" thickBot="1">
      <c r="A97" s="48" t="s">
        <v>833</v>
      </c>
      <c r="B97" s="49"/>
      <c r="C97" s="49"/>
      <c r="D97" s="50"/>
      <c r="E97" s="50"/>
      <c r="F97" s="50"/>
    </row>
    <row r="98" spans="1:3" ht="12.75" customHeight="1">
      <c r="A98" s="509" t="s">
        <v>834</v>
      </c>
      <c r="B98" s="510"/>
      <c r="C98" s="51" t="s">
        <v>835</v>
      </c>
    </row>
    <row r="99" spans="1:3" ht="12.75">
      <c r="A99" s="511" t="s">
        <v>836</v>
      </c>
      <c r="B99" s="512"/>
      <c r="C99" s="52" t="s">
        <v>837</v>
      </c>
    </row>
    <row r="100" spans="1:3" ht="12.75">
      <c r="A100" s="511" t="s">
        <v>838</v>
      </c>
      <c r="B100" s="512"/>
      <c r="C100" s="52" t="s">
        <v>839</v>
      </c>
    </row>
    <row r="101" spans="1:3" ht="12.75">
      <c r="A101" s="511" t="s">
        <v>662</v>
      </c>
      <c r="B101" s="512"/>
      <c r="C101" s="52" t="s">
        <v>666</v>
      </c>
    </row>
    <row r="102" spans="1:3" ht="12.75">
      <c r="A102" s="511" t="s">
        <v>840</v>
      </c>
      <c r="B102" s="512"/>
      <c r="C102" s="53">
        <v>39925</v>
      </c>
    </row>
    <row r="103" spans="1:3" ht="13.5" thickBot="1">
      <c r="A103" s="513" t="s">
        <v>841</v>
      </c>
      <c r="B103" s="514"/>
      <c r="C103" s="54"/>
    </row>
    <row r="104" spans="1:3" ht="12.75" customHeight="1">
      <c r="A104" s="509" t="s">
        <v>834</v>
      </c>
      <c r="B104" s="510"/>
      <c r="C104" s="51" t="s">
        <v>373</v>
      </c>
    </row>
    <row r="105" spans="1:3" ht="12.75">
      <c r="A105" s="511" t="s">
        <v>836</v>
      </c>
      <c r="B105" s="512"/>
      <c r="C105" s="52" t="s">
        <v>837</v>
      </c>
    </row>
    <row r="106" spans="1:3" ht="12.75">
      <c r="A106" s="511" t="s">
        <v>838</v>
      </c>
      <c r="B106" s="512"/>
      <c r="C106" s="52" t="s">
        <v>842</v>
      </c>
    </row>
    <row r="107" spans="1:3" ht="12.75">
      <c r="A107" s="511" t="s">
        <v>662</v>
      </c>
      <c r="B107" s="512"/>
      <c r="C107" s="52" t="s">
        <v>669</v>
      </c>
    </row>
    <row r="108" spans="1:3" ht="12.75">
      <c r="A108" s="511" t="s">
        <v>840</v>
      </c>
      <c r="B108" s="512"/>
      <c r="C108" s="53">
        <v>40909</v>
      </c>
    </row>
    <row r="109" spans="1:3" ht="13.5" thickBot="1">
      <c r="A109" s="513" t="s">
        <v>841</v>
      </c>
      <c r="B109" s="514"/>
      <c r="C109" s="54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519" t="s">
        <v>671</v>
      </c>
      <c r="B1" s="520"/>
      <c r="C1" s="520"/>
      <c r="D1" s="520"/>
      <c r="E1" s="520"/>
      <c r="F1" s="520"/>
      <c r="G1" s="520"/>
      <c r="H1" s="520"/>
    </row>
    <row r="2" ht="13.5" thickBot="1"/>
    <row r="3" spans="1:7" ht="32.25" thickBot="1">
      <c r="A3" s="541" t="s">
        <v>843</v>
      </c>
      <c r="B3" s="541" t="s">
        <v>672</v>
      </c>
      <c r="C3" s="541" t="s">
        <v>673</v>
      </c>
      <c r="D3" s="28" t="s">
        <v>674</v>
      </c>
      <c r="E3" s="28" t="s">
        <v>675</v>
      </c>
      <c r="F3" s="543" t="s">
        <v>663</v>
      </c>
      <c r="G3" s="527" t="s">
        <v>661</v>
      </c>
    </row>
    <row r="4" spans="1:7" ht="16.5" thickBot="1">
      <c r="A4" s="542"/>
      <c r="B4" s="542"/>
      <c r="C4" s="542"/>
      <c r="D4" s="28"/>
      <c r="E4" s="28"/>
      <c r="F4" s="544"/>
      <c r="G4" s="528"/>
    </row>
    <row r="5" spans="1:6" ht="16.5" thickBot="1">
      <c r="A5" s="30">
        <v>1</v>
      </c>
      <c r="B5" s="531" t="s">
        <v>664</v>
      </c>
      <c r="C5" s="532"/>
      <c r="D5" s="532"/>
      <c r="E5" s="533"/>
      <c r="F5" s="31"/>
    </row>
    <row r="6" spans="1:7" ht="95.25" thickBot="1">
      <c r="A6" s="31"/>
      <c r="B6" s="31" t="s">
        <v>676</v>
      </c>
      <c r="C6" s="29" t="s">
        <v>677</v>
      </c>
      <c r="D6" s="29">
        <v>26.09</v>
      </c>
      <c r="E6" s="29">
        <v>29.97</v>
      </c>
      <c r="F6" s="31" t="s">
        <v>678</v>
      </c>
      <c r="G6" s="521" t="s">
        <v>665</v>
      </c>
    </row>
    <row r="7" spans="1:7" ht="48" thickBot="1">
      <c r="A7" s="31"/>
      <c r="B7" s="31" t="s">
        <v>679</v>
      </c>
      <c r="C7" s="29" t="s">
        <v>680</v>
      </c>
      <c r="D7" s="29">
        <v>5.183</v>
      </c>
      <c r="E7" s="29">
        <v>5.654</v>
      </c>
      <c r="F7" s="31" t="s">
        <v>369</v>
      </c>
      <c r="G7" s="522"/>
    </row>
    <row r="8" spans="1:6" ht="16.5" thickBot="1">
      <c r="A8" s="30">
        <v>2</v>
      </c>
      <c r="B8" s="531" t="s">
        <v>667</v>
      </c>
      <c r="C8" s="532"/>
      <c r="D8" s="532"/>
      <c r="E8" s="533"/>
      <c r="F8" s="31"/>
    </row>
    <row r="9" spans="1:7" ht="79.5" thickBot="1">
      <c r="A9" s="31"/>
      <c r="B9" s="31" t="s">
        <v>370</v>
      </c>
      <c r="C9" s="29" t="s">
        <v>677</v>
      </c>
      <c r="D9" s="29">
        <v>18.44</v>
      </c>
      <c r="E9" s="29">
        <v>21.18</v>
      </c>
      <c r="F9" s="31" t="s">
        <v>371</v>
      </c>
      <c r="G9" s="521" t="s">
        <v>665</v>
      </c>
    </row>
    <row r="10" spans="1:7" ht="48" thickBot="1">
      <c r="A10" s="31"/>
      <c r="B10" s="31" t="s">
        <v>372</v>
      </c>
      <c r="C10" s="29" t="s">
        <v>680</v>
      </c>
      <c r="D10" s="29">
        <v>9.029</v>
      </c>
      <c r="E10" s="29">
        <v>9.85</v>
      </c>
      <c r="F10" s="31" t="s">
        <v>369</v>
      </c>
      <c r="G10" s="522"/>
    </row>
    <row r="11" spans="1:6" ht="16.5" thickBot="1">
      <c r="A11" s="30">
        <v>3</v>
      </c>
      <c r="B11" s="531" t="s">
        <v>373</v>
      </c>
      <c r="C11" s="532"/>
      <c r="D11" s="532"/>
      <c r="E11" s="533"/>
      <c r="F11" s="31"/>
    </row>
    <row r="12" spans="1:7" ht="79.5" thickBot="1">
      <c r="A12" s="31"/>
      <c r="B12" s="31" t="s">
        <v>374</v>
      </c>
      <c r="C12" s="29" t="s">
        <v>375</v>
      </c>
      <c r="D12" s="29">
        <v>1530.46</v>
      </c>
      <c r="E12" s="29">
        <v>1681.5</v>
      </c>
      <c r="F12" s="35" t="s">
        <v>376</v>
      </c>
      <c r="G12" s="523" t="s">
        <v>668</v>
      </c>
    </row>
    <row r="13" spans="1:7" ht="48" thickBot="1">
      <c r="A13" s="31"/>
      <c r="B13" s="31" t="s">
        <v>379</v>
      </c>
      <c r="C13" s="29" t="s">
        <v>380</v>
      </c>
      <c r="D13" s="29">
        <v>0.03553</v>
      </c>
      <c r="E13" s="29">
        <v>0.03876</v>
      </c>
      <c r="F13" s="36"/>
      <c r="G13" s="524"/>
    </row>
    <row r="14" spans="1:7" ht="48" thickBot="1">
      <c r="A14" s="31"/>
      <c r="B14" s="31" t="s">
        <v>381</v>
      </c>
      <c r="C14" s="29" t="s">
        <v>380</v>
      </c>
      <c r="D14" s="29">
        <v>0.03113</v>
      </c>
      <c r="E14" s="29">
        <v>0.03396</v>
      </c>
      <c r="F14" s="36" t="s">
        <v>377</v>
      </c>
      <c r="G14" s="524"/>
    </row>
    <row r="15" spans="1:7" ht="48" thickBot="1">
      <c r="A15" s="31"/>
      <c r="B15" s="31" t="s">
        <v>382</v>
      </c>
      <c r="C15" s="29" t="s">
        <v>380</v>
      </c>
      <c r="D15" s="29">
        <v>0.02673</v>
      </c>
      <c r="E15" s="29">
        <v>0.02916</v>
      </c>
      <c r="F15" s="36"/>
      <c r="G15" s="524"/>
    </row>
    <row r="16" spans="1:7" ht="48" customHeight="1" thickBot="1">
      <c r="A16" s="31"/>
      <c r="B16" s="31" t="s">
        <v>383</v>
      </c>
      <c r="C16" s="29" t="s">
        <v>380</v>
      </c>
      <c r="D16" s="29">
        <v>0.02794</v>
      </c>
      <c r="E16" s="29">
        <v>0.03048</v>
      </c>
      <c r="F16" s="36" t="s">
        <v>369</v>
      </c>
      <c r="G16" s="525"/>
    </row>
    <row r="17" spans="1:7" ht="16.5" thickBot="1">
      <c r="A17" s="30" t="s">
        <v>384</v>
      </c>
      <c r="B17" s="531" t="s">
        <v>385</v>
      </c>
      <c r="C17" s="532"/>
      <c r="D17" s="532"/>
      <c r="E17" s="533"/>
      <c r="F17" s="36"/>
      <c r="G17" s="525"/>
    </row>
    <row r="18" spans="1:7" ht="48" thickBot="1">
      <c r="A18" s="31"/>
      <c r="B18" s="31" t="s">
        <v>386</v>
      </c>
      <c r="C18" s="29" t="s">
        <v>375</v>
      </c>
      <c r="D18" s="29">
        <v>1530.46</v>
      </c>
      <c r="E18" s="29">
        <v>1681.5</v>
      </c>
      <c r="F18" s="36" t="s">
        <v>378</v>
      </c>
      <c r="G18" s="525"/>
    </row>
    <row r="19" spans="1:7" ht="15.75">
      <c r="A19" s="534"/>
      <c r="B19" s="534" t="s">
        <v>387</v>
      </c>
      <c r="C19" s="33" t="s">
        <v>388</v>
      </c>
      <c r="D19" s="539" t="s">
        <v>390</v>
      </c>
      <c r="E19" s="539" t="s">
        <v>391</v>
      </c>
      <c r="F19" s="36"/>
      <c r="G19" s="525"/>
    </row>
    <row r="20" spans="1:7" ht="16.5" thickBot="1">
      <c r="A20" s="538"/>
      <c r="B20" s="538"/>
      <c r="C20" s="34" t="s">
        <v>389</v>
      </c>
      <c r="D20" s="540"/>
      <c r="E20" s="540"/>
      <c r="F20" s="37"/>
      <c r="G20" s="526"/>
    </row>
    <row r="21" spans="1:6" ht="16.5" thickBot="1">
      <c r="A21" s="30">
        <v>5</v>
      </c>
      <c r="B21" s="531" t="s">
        <v>392</v>
      </c>
      <c r="C21" s="532"/>
      <c r="D21" s="532"/>
      <c r="E21" s="533"/>
      <c r="F21" s="31"/>
    </row>
    <row r="22" spans="1:7" ht="63.75" thickBot="1">
      <c r="A22" s="31"/>
      <c r="B22" s="31" t="s">
        <v>393</v>
      </c>
      <c r="C22" s="29" t="s">
        <v>670</v>
      </c>
      <c r="D22" s="29">
        <v>2.8</v>
      </c>
      <c r="E22" s="29">
        <v>3.06</v>
      </c>
      <c r="F22" s="534" t="s">
        <v>394</v>
      </c>
      <c r="G22" s="529" t="s">
        <v>398</v>
      </c>
    </row>
    <row r="23" spans="1:7" ht="63.75" thickBot="1">
      <c r="A23" s="32"/>
      <c r="B23" s="32" t="s">
        <v>395</v>
      </c>
      <c r="C23" s="33" t="s">
        <v>670</v>
      </c>
      <c r="D23" s="33">
        <v>3.5</v>
      </c>
      <c r="E23" s="33">
        <v>3.83</v>
      </c>
      <c r="F23" s="535"/>
      <c r="G23" s="530"/>
    </row>
    <row r="24" spans="1:7" ht="12.75">
      <c r="A24" s="536" t="s">
        <v>396</v>
      </c>
      <c r="B24" s="536"/>
      <c r="C24" s="536"/>
      <c r="D24" s="536"/>
      <c r="E24" s="536"/>
      <c r="F24" s="536"/>
      <c r="G24" s="537"/>
    </row>
    <row r="25" spans="1:7" ht="12.75">
      <c r="A25" s="517" t="s">
        <v>397</v>
      </c>
      <c r="B25" s="518"/>
      <c r="C25" s="518"/>
      <c r="D25" s="518"/>
      <c r="E25" s="518"/>
      <c r="F25" s="518"/>
      <c r="G25" s="38"/>
    </row>
    <row r="26" ht="15.75">
      <c r="A26" s="5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7.00390625" style="5" customWidth="1"/>
    <col min="2" max="2" width="14.8515625" style="5" customWidth="1"/>
    <col min="3" max="3" width="65.00390625" style="20" customWidth="1"/>
    <col min="4" max="4" width="10.57421875" style="5" customWidth="1"/>
    <col min="5" max="5" width="13.00390625" style="21" customWidth="1"/>
    <col min="6" max="6" width="13.8515625" style="22" customWidth="1"/>
    <col min="7" max="7" width="17.8515625" style="5" customWidth="1"/>
    <col min="8" max="16384" width="9.140625" style="5" customWidth="1"/>
  </cols>
  <sheetData>
    <row r="1" spans="2:5" ht="47.25" customHeight="1">
      <c r="B1" s="597" t="s">
        <v>659</v>
      </c>
      <c r="C1" s="598"/>
      <c r="D1" s="598"/>
      <c r="E1" s="598"/>
    </row>
    <row r="2" spans="1:7" s="4" customFormat="1" ht="63">
      <c r="A2" s="1" t="s">
        <v>843</v>
      </c>
      <c r="B2" s="1" t="s">
        <v>844</v>
      </c>
      <c r="C2" s="1" t="s">
        <v>845</v>
      </c>
      <c r="D2" s="1" t="s">
        <v>846</v>
      </c>
      <c r="E2" s="2" t="s">
        <v>847</v>
      </c>
      <c r="F2" s="3" t="s">
        <v>848</v>
      </c>
      <c r="G2" s="3" t="s">
        <v>849</v>
      </c>
    </row>
    <row r="3" spans="1:7" ht="15.75">
      <c r="A3" s="545" t="s">
        <v>850</v>
      </c>
      <c r="B3" s="572"/>
      <c r="C3" s="572"/>
      <c r="D3" s="572"/>
      <c r="E3" s="572"/>
      <c r="F3" s="572"/>
      <c r="G3" s="573"/>
    </row>
    <row r="4" spans="1:7" ht="15.75">
      <c r="A4" s="574"/>
      <c r="B4" s="575"/>
      <c r="C4" s="575"/>
      <c r="D4" s="575"/>
      <c r="E4" s="575"/>
      <c r="F4" s="575"/>
      <c r="G4" s="576"/>
    </row>
    <row r="5" spans="1:7" ht="135">
      <c r="A5" s="6" t="s">
        <v>851</v>
      </c>
      <c r="B5" s="7" t="s">
        <v>852</v>
      </c>
      <c r="C5" s="8" t="s">
        <v>0</v>
      </c>
      <c r="D5" s="7" t="s">
        <v>1</v>
      </c>
      <c r="E5" s="9">
        <v>0.04</v>
      </c>
      <c r="F5" s="24">
        <v>40544</v>
      </c>
      <c r="G5" s="25" t="s">
        <v>660</v>
      </c>
    </row>
    <row r="6" spans="1:7" ht="90">
      <c r="A6" s="10" t="s">
        <v>2</v>
      </c>
      <c r="B6" s="11" t="s">
        <v>3</v>
      </c>
      <c r="C6" s="12" t="s">
        <v>4</v>
      </c>
      <c r="D6" s="11" t="s">
        <v>1</v>
      </c>
      <c r="E6" s="13">
        <v>0.013</v>
      </c>
      <c r="F6" s="24">
        <f>$F$5</f>
        <v>40544</v>
      </c>
      <c r="G6" s="25" t="s">
        <v>660</v>
      </c>
    </row>
    <row r="7" spans="1:7" ht="123.75">
      <c r="A7" s="10" t="s">
        <v>5</v>
      </c>
      <c r="B7" s="11" t="s">
        <v>6</v>
      </c>
      <c r="C7" s="14" t="s">
        <v>7</v>
      </c>
      <c r="D7" s="11" t="s">
        <v>1</v>
      </c>
      <c r="E7" s="13">
        <v>0.0759</v>
      </c>
      <c r="F7" s="24">
        <f aca="true" t="shared" si="0" ref="F7:F17">$F$5</f>
        <v>40544</v>
      </c>
      <c r="G7" s="25" t="s">
        <v>660</v>
      </c>
    </row>
    <row r="8" spans="1:7" ht="203.25" customHeight="1">
      <c r="A8" s="10" t="s">
        <v>8</v>
      </c>
      <c r="B8" s="11" t="s">
        <v>9</v>
      </c>
      <c r="C8" s="12" t="s">
        <v>10</v>
      </c>
      <c r="D8" s="11" t="s">
        <v>1</v>
      </c>
      <c r="E8" s="13">
        <v>0.0806</v>
      </c>
      <c r="F8" s="24">
        <f t="shared" si="0"/>
        <v>40544</v>
      </c>
      <c r="G8" s="25" t="s">
        <v>660</v>
      </c>
    </row>
    <row r="9" spans="1:7" ht="102.75" customHeight="1">
      <c r="A9" s="10" t="s">
        <v>11</v>
      </c>
      <c r="B9" s="11" t="s">
        <v>12</v>
      </c>
      <c r="C9" s="12" t="s">
        <v>562</v>
      </c>
      <c r="D9" s="11" t="s">
        <v>1</v>
      </c>
      <c r="E9" s="13">
        <v>0.0569</v>
      </c>
      <c r="F9" s="24">
        <f t="shared" si="0"/>
        <v>40544</v>
      </c>
      <c r="G9" s="25" t="s">
        <v>660</v>
      </c>
    </row>
    <row r="10" spans="1:7" ht="146.25">
      <c r="A10" s="599" t="s">
        <v>563</v>
      </c>
      <c r="B10" s="568" t="s">
        <v>564</v>
      </c>
      <c r="C10" s="12" t="s">
        <v>601</v>
      </c>
      <c r="D10" s="11" t="s">
        <v>1</v>
      </c>
      <c r="E10" s="553">
        <v>0.1185</v>
      </c>
      <c r="F10" s="24">
        <f t="shared" si="0"/>
        <v>40544</v>
      </c>
      <c r="G10" s="25" t="s">
        <v>660</v>
      </c>
    </row>
    <row r="11" spans="1:7" ht="153" customHeight="1">
      <c r="A11" s="600"/>
      <c r="B11" s="570"/>
      <c r="C11" s="12" t="s">
        <v>602</v>
      </c>
      <c r="D11" s="11" t="s">
        <v>603</v>
      </c>
      <c r="E11" s="555"/>
      <c r="F11" s="24">
        <f t="shared" si="0"/>
        <v>40544</v>
      </c>
      <c r="G11" s="25" t="s">
        <v>660</v>
      </c>
    </row>
    <row r="12" spans="1:7" ht="192.75" customHeight="1">
      <c r="A12" s="10" t="s">
        <v>604</v>
      </c>
      <c r="B12" s="11" t="s">
        <v>605</v>
      </c>
      <c r="C12" s="12" t="s">
        <v>143</v>
      </c>
      <c r="D12" s="11" t="s">
        <v>1</v>
      </c>
      <c r="E12" s="13">
        <v>0.0711</v>
      </c>
      <c r="F12" s="24">
        <f t="shared" si="0"/>
        <v>40544</v>
      </c>
      <c r="G12" s="25" t="s">
        <v>660</v>
      </c>
    </row>
    <row r="13" spans="1:7" ht="146.25">
      <c r="A13" s="10" t="s">
        <v>144</v>
      </c>
      <c r="B13" s="11" t="s">
        <v>145</v>
      </c>
      <c r="C13" s="12" t="s">
        <v>146</v>
      </c>
      <c r="D13" s="11" t="s">
        <v>1</v>
      </c>
      <c r="E13" s="13">
        <v>0.0948</v>
      </c>
      <c r="F13" s="24">
        <f t="shared" si="0"/>
        <v>40544</v>
      </c>
      <c r="G13" s="25" t="s">
        <v>660</v>
      </c>
    </row>
    <row r="14" spans="1:7" ht="56.25">
      <c r="A14" s="10" t="s">
        <v>147</v>
      </c>
      <c r="B14" s="11" t="s">
        <v>148</v>
      </c>
      <c r="C14" s="12" t="s">
        <v>149</v>
      </c>
      <c r="D14" s="11" t="s">
        <v>1</v>
      </c>
      <c r="E14" s="13">
        <v>0.0569</v>
      </c>
      <c r="F14" s="24">
        <f t="shared" si="0"/>
        <v>40544</v>
      </c>
      <c r="G14" s="25" t="s">
        <v>660</v>
      </c>
    </row>
    <row r="15" spans="1:7" ht="47.25">
      <c r="A15" s="10" t="s">
        <v>150</v>
      </c>
      <c r="B15" s="11" t="s">
        <v>151</v>
      </c>
      <c r="C15" s="12" t="s">
        <v>152</v>
      </c>
      <c r="D15" s="11" t="s">
        <v>1</v>
      </c>
      <c r="E15" s="13">
        <v>0.0427</v>
      </c>
      <c r="F15" s="24">
        <f t="shared" si="0"/>
        <v>40544</v>
      </c>
      <c r="G15" s="25" t="s">
        <v>660</v>
      </c>
    </row>
    <row r="16" spans="1:7" ht="47.25">
      <c r="A16" s="10" t="s">
        <v>153</v>
      </c>
      <c r="B16" s="11" t="s">
        <v>154</v>
      </c>
      <c r="C16" s="12" t="s">
        <v>155</v>
      </c>
      <c r="D16" s="11" t="s">
        <v>1</v>
      </c>
      <c r="E16" s="13">
        <v>0.0522</v>
      </c>
      <c r="F16" s="24">
        <f t="shared" si="0"/>
        <v>40544</v>
      </c>
      <c r="G16" s="25" t="s">
        <v>660</v>
      </c>
    </row>
    <row r="17" spans="1:7" ht="63">
      <c r="A17" s="10" t="s">
        <v>156</v>
      </c>
      <c r="B17" s="11" t="s">
        <v>157</v>
      </c>
      <c r="C17" s="12" t="s">
        <v>158</v>
      </c>
      <c r="D17" s="11" t="s">
        <v>1</v>
      </c>
      <c r="E17" s="13">
        <v>0.0373</v>
      </c>
      <c r="F17" s="24">
        <f t="shared" si="0"/>
        <v>40544</v>
      </c>
      <c r="G17" s="25" t="s">
        <v>660</v>
      </c>
    </row>
    <row r="18" spans="1:7" ht="15.75">
      <c r="A18" s="545" t="s">
        <v>159</v>
      </c>
      <c r="B18" s="572"/>
      <c r="C18" s="572"/>
      <c r="D18" s="572"/>
      <c r="E18" s="572"/>
      <c r="F18" s="572"/>
      <c r="G18" s="573"/>
    </row>
    <row r="19" spans="1:7" ht="15.75">
      <c r="A19" s="574"/>
      <c r="B19" s="575"/>
      <c r="C19" s="575"/>
      <c r="D19" s="575"/>
      <c r="E19" s="575"/>
      <c r="F19" s="575"/>
      <c r="G19" s="576"/>
    </row>
    <row r="20" spans="1:7" ht="157.5">
      <c r="A20" s="10" t="s">
        <v>160</v>
      </c>
      <c r="B20" s="11" t="s">
        <v>161</v>
      </c>
      <c r="C20" s="12" t="s">
        <v>162</v>
      </c>
      <c r="D20" s="11" t="s">
        <v>1</v>
      </c>
      <c r="E20" s="13">
        <v>0.102</v>
      </c>
      <c r="F20" s="24">
        <f>$F$5</f>
        <v>40544</v>
      </c>
      <c r="G20" s="25" t="s">
        <v>660</v>
      </c>
    </row>
    <row r="21" spans="1:7" ht="33.75">
      <c r="A21" s="580" t="s">
        <v>163</v>
      </c>
      <c r="B21" s="568" t="s">
        <v>164</v>
      </c>
      <c r="C21" s="12" t="s">
        <v>165</v>
      </c>
      <c r="D21" s="11" t="s">
        <v>166</v>
      </c>
      <c r="E21" s="553">
        <f>1.81+1.87</f>
        <v>3.68</v>
      </c>
      <c r="F21" s="602">
        <f>$F$5</f>
        <v>40544</v>
      </c>
      <c r="G21" s="605" t="s">
        <v>660</v>
      </c>
    </row>
    <row r="22" spans="1:7" ht="33.75">
      <c r="A22" s="601"/>
      <c r="B22" s="569"/>
      <c r="C22" s="12" t="s">
        <v>167</v>
      </c>
      <c r="D22" s="15" t="s">
        <v>168</v>
      </c>
      <c r="E22" s="554"/>
      <c r="F22" s="603"/>
      <c r="G22" s="516"/>
    </row>
    <row r="23" spans="1:7" ht="31.5">
      <c r="A23" s="601"/>
      <c r="B23" s="569"/>
      <c r="C23" s="12" t="s">
        <v>169</v>
      </c>
      <c r="D23" s="11" t="s">
        <v>170</v>
      </c>
      <c r="E23" s="554"/>
      <c r="F23" s="603"/>
      <c r="G23" s="516"/>
    </row>
    <row r="24" spans="1:7" ht="31.5">
      <c r="A24" s="601"/>
      <c r="B24" s="569"/>
      <c r="C24" s="12" t="s">
        <v>171</v>
      </c>
      <c r="D24" s="11" t="s">
        <v>170</v>
      </c>
      <c r="E24" s="554"/>
      <c r="F24" s="603"/>
      <c r="G24" s="516"/>
    </row>
    <row r="25" spans="1:7" ht="45">
      <c r="A25" s="581"/>
      <c r="B25" s="570"/>
      <c r="C25" s="12" t="s">
        <v>172</v>
      </c>
      <c r="D25" s="11" t="s">
        <v>170</v>
      </c>
      <c r="E25" s="554"/>
      <c r="F25" s="603"/>
      <c r="G25" s="516"/>
    </row>
    <row r="26" spans="1:7" ht="56.25">
      <c r="A26" s="580" t="s">
        <v>173</v>
      </c>
      <c r="B26" s="568" t="s">
        <v>174</v>
      </c>
      <c r="C26" s="12" t="s">
        <v>681</v>
      </c>
      <c r="D26" s="11" t="s">
        <v>168</v>
      </c>
      <c r="E26" s="554"/>
      <c r="F26" s="603"/>
      <c r="G26" s="516"/>
    </row>
    <row r="27" spans="1:7" ht="33.75">
      <c r="A27" s="601"/>
      <c r="B27" s="569"/>
      <c r="C27" s="12" t="s">
        <v>682</v>
      </c>
      <c r="D27" s="15" t="s">
        <v>683</v>
      </c>
      <c r="E27" s="554"/>
      <c r="F27" s="603"/>
      <c r="G27" s="516"/>
    </row>
    <row r="28" spans="1:7" ht="31.5">
      <c r="A28" s="601"/>
      <c r="B28" s="569"/>
      <c r="C28" s="12" t="s">
        <v>684</v>
      </c>
      <c r="D28" s="11" t="s">
        <v>683</v>
      </c>
      <c r="E28" s="554"/>
      <c r="F28" s="603"/>
      <c r="G28" s="516"/>
    </row>
    <row r="29" spans="1:7" ht="33.75">
      <c r="A29" s="601"/>
      <c r="B29" s="569"/>
      <c r="C29" s="12" t="s">
        <v>685</v>
      </c>
      <c r="D29" s="11" t="s">
        <v>168</v>
      </c>
      <c r="E29" s="554"/>
      <c r="F29" s="603"/>
      <c r="G29" s="516"/>
    </row>
    <row r="30" spans="1:7" ht="47.25">
      <c r="A30" s="601"/>
      <c r="B30" s="569"/>
      <c r="C30" s="12" t="s">
        <v>686</v>
      </c>
      <c r="D30" s="11" t="s">
        <v>603</v>
      </c>
      <c r="E30" s="554"/>
      <c r="F30" s="603"/>
      <c r="G30" s="516"/>
    </row>
    <row r="31" spans="1:7" ht="31.5">
      <c r="A31" s="601"/>
      <c r="B31" s="569"/>
      <c r="C31" s="12" t="s">
        <v>687</v>
      </c>
      <c r="D31" s="11" t="s">
        <v>170</v>
      </c>
      <c r="E31" s="554"/>
      <c r="F31" s="603"/>
      <c r="G31" s="516"/>
    </row>
    <row r="32" spans="1:7" ht="31.5">
      <c r="A32" s="601"/>
      <c r="B32" s="569"/>
      <c r="C32" s="12" t="s">
        <v>688</v>
      </c>
      <c r="D32" s="11" t="s">
        <v>170</v>
      </c>
      <c r="E32" s="554"/>
      <c r="F32" s="603"/>
      <c r="G32" s="516"/>
    </row>
    <row r="33" spans="1:7" ht="31.5">
      <c r="A33" s="581"/>
      <c r="B33" s="570"/>
      <c r="C33" s="12" t="s">
        <v>689</v>
      </c>
      <c r="D33" s="11" t="s">
        <v>170</v>
      </c>
      <c r="E33" s="555"/>
      <c r="F33" s="604"/>
      <c r="G33" s="606"/>
    </row>
    <row r="34" spans="1:7" ht="33.75">
      <c r="A34" s="580" t="s">
        <v>690</v>
      </c>
      <c r="B34" s="564" t="s">
        <v>691</v>
      </c>
      <c r="C34" s="12" t="s">
        <v>692</v>
      </c>
      <c r="D34" s="11" t="s">
        <v>693</v>
      </c>
      <c r="E34" s="553">
        <v>0.1237</v>
      </c>
      <c r="F34" s="556">
        <f>$F$5</f>
        <v>40544</v>
      </c>
      <c r="G34" s="559" t="s">
        <v>660</v>
      </c>
    </row>
    <row r="35" spans="1:7" ht="31.5">
      <c r="A35" s="601"/>
      <c r="B35" s="571"/>
      <c r="C35" s="12" t="s">
        <v>694</v>
      </c>
      <c r="D35" s="11" t="s">
        <v>1</v>
      </c>
      <c r="E35" s="554"/>
      <c r="F35" s="557"/>
      <c r="G35" s="560"/>
    </row>
    <row r="36" spans="1:7" ht="67.5">
      <c r="A36" s="601"/>
      <c r="B36" s="571"/>
      <c r="C36" s="12" t="s">
        <v>695</v>
      </c>
      <c r="D36" s="11" t="s">
        <v>1</v>
      </c>
      <c r="E36" s="554"/>
      <c r="F36" s="557"/>
      <c r="G36" s="560"/>
    </row>
    <row r="37" spans="1:7" ht="31.5">
      <c r="A37" s="581"/>
      <c r="B37" s="565"/>
      <c r="C37" s="12" t="s">
        <v>696</v>
      </c>
      <c r="D37" s="11" t="s">
        <v>1</v>
      </c>
      <c r="E37" s="555"/>
      <c r="F37" s="558"/>
      <c r="G37" s="561"/>
    </row>
    <row r="38" spans="1:7" ht="31.5">
      <c r="A38" s="580" t="s">
        <v>697</v>
      </c>
      <c r="B38" s="564" t="s">
        <v>698</v>
      </c>
      <c r="C38" s="12" t="s">
        <v>699</v>
      </c>
      <c r="D38" s="11" t="s">
        <v>693</v>
      </c>
      <c r="E38" s="553">
        <v>0.4</v>
      </c>
      <c r="F38" s="556">
        <f>$F$5</f>
        <v>40544</v>
      </c>
      <c r="G38" s="584" t="s">
        <v>660</v>
      </c>
    </row>
    <row r="39" spans="1:7" ht="31.5">
      <c r="A39" s="581"/>
      <c r="B39" s="565"/>
      <c r="C39" s="12" t="s">
        <v>700</v>
      </c>
      <c r="D39" s="11" t="s">
        <v>693</v>
      </c>
      <c r="E39" s="555"/>
      <c r="F39" s="558"/>
      <c r="G39" s="607"/>
    </row>
    <row r="40" spans="1:7" ht="78.75">
      <c r="A40" s="10" t="s">
        <v>811</v>
      </c>
      <c r="B40" s="11" t="s">
        <v>812</v>
      </c>
      <c r="C40" s="12" t="s">
        <v>813</v>
      </c>
      <c r="D40" s="11" t="s">
        <v>735</v>
      </c>
      <c r="E40" s="55">
        <f>0.0039+4.49</f>
        <v>4.4939</v>
      </c>
      <c r="F40" s="24">
        <f>$F$5</f>
        <v>40544</v>
      </c>
      <c r="G40" s="25" t="s">
        <v>660</v>
      </c>
    </row>
    <row r="41" spans="1:7" ht="15.75">
      <c r="A41" s="545" t="s">
        <v>701</v>
      </c>
      <c r="B41" s="572"/>
      <c r="C41" s="572"/>
      <c r="D41" s="572"/>
      <c r="E41" s="572"/>
      <c r="F41" s="572"/>
      <c r="G41" s="573"/>
    </row>
    <row r="42" spans="1:7" ht="15.75">
      <c r="A42" s="574"/>
      <c r="B42" s="575"/>
      <c r="C42" s="575"/>
      <c r="D42" s="575"/>
      <c r="E42" s="575"/>
      <c r="F42" s="575"/>
      <c r="G42" s="576"/>
    </row>
    <row r="43" spans="1:7" ht="31.5">
      <c r="A43" s="580" t="s">
        <v>702</v>
      </c>
      <c r="B43" s="564" t="s">
        <v>703</v>
      </c>
      <c r="C43" s="12" t="s">
        <v>704</v>
      </c>
      <c r="D43" s="11" t="s">
        <v>168</v>
      </c>
      <c r="E43" s="553">
        <v>1</v>
      </c>
      <c r="F43" s="556">
        <f>$F$5</f>
        <v>40544</v>
      </c>
      <c r="G43" s="559" t="str">
        <f>$G$5</f>
        <v>Общее собрание собственников МКД</v>
      </c>
    </row>
    <row r="44" spans="1:7" ht="31.5">
      <c r="A44" s="601"/>
      <c r="B44" s="571"/>
      <c r="C44" s="12" t="s">
        <v>705</v>
      </c>
      <c r="D44" s="11" t="s">
        <v>166</v>
      </c>
      <c r="E44" s="608"/>
      <c r="F44" s="586"/>
      <c r="G44" s="587"/>
    </row>
    <row r="45" spans="1:7" ht="33.75">
      <c r="A45" s="601"/>
      <c r="B45" s="571"/>
      <c r="C45" s="12" t="s">
        <v>706</v>
      </c>
      <c r="D45" s="11" t="s">
        <v>170</v>
      </c>
      <c r="E45" s="608"/>
      <c r="F45" s="586"/>
      <c r="G45" s="587"/>
    </row>
    <row r="46" spans="1:7" ht="15.75">
      <c r="A46" s="601"/>
      <c r="B46" s="571"/>
      <c r="C46" s="594" t="s">
        <v>707</v>
      </c>
      <c r="D46" s="564" t="s">
        <v>170</v>
      </c>
      <c r="E46" s="608"/>
      <c r="F46" s="586"/>
      <c r="G46" s="587"/>
    </row>
    <row r="47" spans="1:7" ht="15.75">
      <c r="A47" s="601"/>
      <c r="B47" s="571"/>
      <c r="C47" s="595"/>
      <c r="D47" s="565"/>
      <c r="E47" s="609"/>
      <c r="F47" s="583"/>
      <c r="G47" s="588"/>
    </row>
    <row r="48" spans="1:7" ht="15.75">
      <c r="A48" s="601"/>
      <c r="B48" s="571"/>
      <c r="C48" s="594" t="s">
        <v>708</v>
      </c>
      <c r="D48" s="564" t="s">
        <v>709</v>
      </c>
      <c r="E48" s="553">
        <v>0.04</v>
      </c>
      <c r="F48" s="556">
        <f>$F$5</f>
        <v>40544</v>
      </c>
      <c r="G48" s="584" t="str">
        <f>$G$5</f>
        <v>Общее собрание собственников МКД</v>
      </c>
    </row>
    <row r="49" spans="1:7" ht="15.75">
      <c r="A49" s="601"/>
      <c r="B49" s="571"/>
      <c r="C49" s="595"/>
      <c r="D49" s="565"/>
      <c r="E49" s="608"/>
      <c r="F49" s="586"/>
      <c r="G49" s="596"/>
    </row>
    <row r="50" spans="1:7" ht="15.75">
      <c r="A50" s="601"/>
      <c r="B50" s="571"/>
      <c r="C50" s="594" t="s">
        <v>710</v>
      </c>
      <c r="D50" s="564" t="s">
        <v>711</v>
      </c>
      <c r="E50" s="608"/>
      <c r="F50" s="586"/>
      <c r="G50" s="596"/>
    </row>
    <row r="51" spans="1:7" ht="15.75">
      <c r="A51" s="581"/>
      <c r="B51" s="565"/>
      <c r="C51" s="595"/>
      <c r="D51" s="565"/>
      <c r="E51" s="609"/>
      <c r="F51" s="583"/>
      <c r="G51" s="585"/>
    </row>
    <row r="52" spans="1:7" ht="15.75">
      <c r="A52" s="580" t="s">
        <v>712</v>
      </c>
      <c r="B52" s="564" t="s">
        <v>713</v>
      </c>
      <c r="C52" s="594" t="s">
        <v>714</v>
      </c>
      <c r="D52" s="568" t="s">
        <v>603</v>
      </c>
      <c r="E52" s="553">
        <v>3.77</v>
      </c>
      <c r="F52" s="556">
        <f>$F$5</f>
        <v>40544</v>
      </c>
      <c r="G52" s="559" t="str">
        <f>$G$5</f>
        <v>Общее собрание собственников МКД</v>
      </c>
    </row>
    <row r="53" spans="1:7" ht="15.75">
      <c r="A53" s="601"/>
      <c r="B53" s="571"/>
      <c r="C53" s="610"/>
      <c r="D53" s="569"/>
      <c r="E53" s="554"/>
      <c r="F53" s="586"/>
      <c r="G53" s="587"/>
    </row>
    <row r="54" spans="1:7" ht="15.75">
      <c r="A54" s="601"/>
      <c r="B54" s="571"/>
      <c r="C54" s="595"/>
      <c r="D54" s="570"/>
      <c r="E54" s="554"/>
      <c r="F54" s="586"/>
      <c r="G54" s="587"/>
    </row>
    <row r="55" spans="1:7" ht="47.25">
      <c r="A55" s="601"/>
      <c r="B55" s="571"/>
      <c r="C55" s="12" t="s">
        <v>715</v>
      </c>
      <c r="D55" s="11" t="s">
        <v>603</v>
      </c>
      <c r="E55" s="554"/>
      <c r="F55" s="586"/>
      <c r="G55" s="587"/>
    </row>
    <row r="56" spans="1:7" ht="15.75">
      <c r="A56" s="601"/>
      <c r="B56" s="571"/>
      <c r="C56" s="594" t="s">
        <v>716</v>
      </c>
      <c r="D56" s="564" t="s">
        <v>717</v>
      </c>
      <c r="E56" s="554"/>
      <c r="F56" s="586"/>
      <c r="G56" s="587"/>
    </row>
    <row r="57" spans="1:7" ht="15.75">
      <c r="A57" s="601"/>
      <c r="B57" s="571"/>
      <c r="C57" s="595"/>
      <c r="D57" s="565"/>
      <c r="E57" s="554"/>
      <c r="F57" s="586"/>
      <c r="G57" s="587"/>
    </row>
    <row r="58" spans="1:7" ht="15.75">
      <c r="A58" s="601"/>
      <c r="B58" s="571"/>
      <c r="C58" s="594" t="s">
        <v>718</v>
      </c>
      <c r="D58" s="564" t="s">
        <v>717</v>
      </c>
      <c r="E58" s="554"/>
      <c r="F58" s="586"/>
      <c r="G58" s="587"/>
    </row>
    <row r="59" spans="1:7" ht="15.75">
      <c r="A59" s="581"/>
      <c r="B59" s="565"/>
      <c r="C59" s="595"/>
      <c r="D59" s="565"/>
      <c r="E59" s="554"/>
      <c r="F59" s="586"/>
      <c r="G59" s="587"/>
    </row>
    <row r="60" spans="1:7" ht="15.75">
      <c r="A60" s="564" t="s">
        <v>719</v>
      </c>
      <c r="B60" s="568" t="s">
        <v>713</v>
      </c>
      <c r="C60" s="594" t="s">
        <v>720</v>
      </c>
      <c r="D60" s="564" t="s">
        <v>721</v>
      </c>
      <c r="E60" s="554"/>
      <c r="F60" s="586"/>
      <c r="G60" s="587"/>
    </row>
    <row r="61" spans="1:7" ht="15.75">
      <c r="A61" s="571"/>
      <c r="B61" s="569"/>
      <c r="C61" s="595"/>
      <c r="D61" s="565"/>
      <c r="E61" s="554"/>
      <c r="F61" s="586"/>
      <c r="G61" s="587"/>
    </row>
    <row r="62" spans="1:7" ht="15.75">
      <c r="A62" s="571"/>
      <c r="B62" s="569"/>
      <c r="C62" s="594" t="s">
        <v>722</v>
      </c>
      <c r="D62" s="564" t="s">
        <v>717</v>
      </c>
      <c r="E62" s="554"/>
      <c r="F62" s="586"/>
      <c r="G62" s="587"/>
    </row>
    <row r="63" spans="1:7" ht="15.75">
      <c r="A63" s="571"/>
      <c r="B63" s="569"/>
      <c r="C63" s="595"/>
      <c r="D63" s="565"/>
      <c r="E63" s="554"/>
      <c r="F63" s="586"/>
      <c r="G63" s="587"/>
    </row>
    <row r="64" spans="1:7" ht="15.75">
      <c r="A64" s="571"/>
      <c r="B64" s="569"/>
      <c r="C64" s="594" t="s">
        <v>723</v>
      </c>
      <c r="D64" s="564" t="s">
        <v>724</v>
      </c>
      <c r="E64" s="554"/>
      <c r="F64" s="586"/>
      <c r="G64" s="587"/>
    </row>
    <row r="65" spans="1:7" ht="15.75">
      <c r="A65" s="571"/>
      <c r="B65" s="569"/>
      <c r="C65" s="595"/>
      <c r="D65" s="565"/>
      <c r="E65" s="554"/>
      <c r="F65" s="586"/>
      <c r="G65" s="587"/>
    </row>
    <row r="66" spans="1:7" ht="15.75" customHeight="1">
      <c r="A66" s="571"/>
      <c r="B66" s="569"/>
      <c r="C66" s="594" t="s">
        <v>718</v>
      </c>
      <c r="D66" s="564" t="s">
        <v>725</v>
      </c>
      <c r="E66" s="554"/>
      <c r="F66" s="586"/>
      <c r="G66" s="587"/>
    </row>
    <row r="67" spans="1:7" ht="15.75">
      <c r="A67" s="565"/>
      <c r="B67" s="570"/>
      <c r="C67" s="595"/>
      <c r="D67" s="565"/>
      <c r="E67" s="555"/>
      <c r="F67" s="583"/>
      <c r="G67" s="588"/>
    </row>
    <row r="68" spans="1:7" ht="31.5">
      <c r="A68" s="564" t="s">
        <v>726</v>
      </c>
      <c r="B68" s="589" t="s">
        <v>727</v>
      </c>
      <c r="C68" s="12" t="s">
        <v>728</v>
      </c>
      <c r="D68" s="11" t="s">
        <v>729</v>
      </c>
      <c r="E68" s="553">
        <v>2.42</v>
      </c>
      <c r="F68" s="556">
        <f>$F$5</f>
        <v>40544</v>
      </c>
      <c r="G68" s="589" t="str">
        <f>$G$5</f>
        <v>Общее собрание собственников МКД</v>
      </c>
    </row>
    <row r="69" spans="1:7" ht="31.5">
      <c r="A69" s="571"/>
      <c r="B69" s="590"/>
      <c r="C69" s="12" t="s">
        <v>730</v>
      </c>
      <c r="D69" s="11" t="s">
        <v>168</v>
      </c>
      <c r="E69" s="554"/>
      <c r="F69" s="586"/>
      <c r="G69" s="590"/>
    </row>
    <row r="70" spans="1:7" ht="31.5">
      <c r="A70" s="565"/>
      <c r="B70" s="591"/>
      <c r="C70" s="12" t="s">
        <v>731</v>
      </c>
      <c r="D70" s="11" t="s">
        <v>729</v>
      </c>
      <c r="E70" s="555"/>
      <c r="F70" s="583"/>
      <c r="G70" s="591"/>
    </row>
    <row r="71" spans="1:7" ht="78.75">
      <c r="A71" s="10" t="s">
        <v>732</v>
      </c>
      <c r="B71" s="11" t="s">
        <v>733</v>
      </c>
      <c r="C71" s="12" t="s">
        <v>734</v>
      </c>
      <c r="D71" s="11" t="s">
        <v>735</v>
      </c>
      <c r="E71" s="13">
        <v>0.83</v>
      </c>
      <c r="F71" s="24">
        <f>$F$5</f>
        <v>40544</v>
      </c>
      <c r="G71" s="25" t="s">
        <v>660</v>
      </c>
    </row>
    <row r="72" spans="1:7" ht="63">
      <c r="A72" s="10" t="s">
        <v>736</v>
      </c>
      <c r="B72" s="11" t="s">
        <v>515</v>
      </c>
      <c r="C72" s="12" t="s">
        <v>516</v>
      </c>
      <c r="D72" s="11" t="s">
        <v>735</v>
      </c>
      <c r="E72" s="13">
        <v>0.01</v>
      </c>
      <c r="F72" s="24">
        <f>$F$5</f>
        <v>40544</v>
      </c>
      <c r="G72" s="25" t="s">
        <v>660</v>
      </c>
    </row>
    <row r="73" spans="1:7" ht="15.75">
      <c r="A73" s="545" t="s">
        <v>517</v>
      </c>
      <c r="B73" s="572"/>
      <c r="C73" s="572"/>
      <c r="D73" s="572"/>
      <c r="E73" s="572"/>
      <c r="F73" s="572"/>
      <c r="G73" s="573"/>
    </row>
    <row r="74" spans="1:7" ht="15.75">
      <c r="A74" s="574"/>
      <c r="B74" s="575"/>
      <c r="C74" s="575"/>
      <c r="D74" s="575"/>
      <c r="E74" s="575"/>
      <c r="F74" s="575"/>
      <c r="G74" s="576"/>
    </row>
    <row r="75" spans="1:7" ht="47.25">
      <c r="A75" s="580" t="s">
        <v>518</v>
      </c>
      <c r="B75" s="568" t="s">
        <v>519</v>
      </c>
      <c r="C75" s="12" t="s">
        <v>520</v>
      </c>
      <c r="D75" s="577" t="s">
        <v>521</v>
      </c>
      <c r="E75" s="13">
        <v>0.176</v>
      </c>
      <c r="F75" s="23">
        <f aca="true" t="shared" si="1" ref="F75:F81">$F$5</f>
        <v>40544</v>
      </c>
      <c r="G75" s="25" t="s">
        <v>660</v>
      </c>
    </row>
    <row r="76" spans="1:7" ht="56.25">
      <c r="A76" s="581"/>
      <c r="B76" s="570"/>
      <c r="C76" s="12" t="s">
        <v>522</v>
      </c>
      <c r="D76" s="592"/>
      <c r="E76" s="13">
        <v>0.338</v>
      </c>
      <c r="F76" s="23">
        <f t="shared" si="1"/>
        <v>40544</v>
      </c>
      <c r="G76" s="25" t="s">
        <v>660</v>
      </c>
    </row>
    <row r="77" spans="1:7" ht="68.25" customHeight="1">
      <c r="A77" s="580" t="s">
        <v>523</v>
      </c>
      <c r="B77" s="568" t="s">
        <v>524</v>
      </c>
      <c r="C77" s="12" t="s">
        <v>525</v>
      </c>
      <c r="D77" s="592"/>
      <c r="E77" s="13">
        <v>0.111</v>
      </c>
      <c r="F77" s="23">
        <f t="shared" si="1"/>
        <v>40544</v>
      </c>
      <c r="G77" s="25" t="s">
        <v>660</v>
      </c>
    </row>
    <row r="78" spans="1:7" ht="47.25">
      <c r="A78" s="581"/>
      <c r="B78" s="570"/>
      <c r="C78" s="12" t="s">
        <v>526</v>
      </c>
      <c r="D78" s="592"/>
      <c r="E78" s="13">
        <v>0.144</v>
      </c>
      <c r="F78" s="23">
        <f t="shared" si="1"/>
        <v>40544</v>
      </c>
      <c r="G78" s="25" t="s">
        <v>660</v>
      </c>
    </row>
    <row r="79" spans="1:7" ht="47.25">
      <c r="A79" s="580" t="s">
        <v>527</v>
      </c>
      <c r="B79" s="568" t="s">
        <v>528</v>
      </c>
      <c r="C79" s="12" t="s">
        <v>529</v>
      </c>
      <c r="D79" s="592"/>
      <c r="E79" s="13">
        <v>1</v>
      </c>
      <c r="F79" s="23">
        <f t="shared" si="1"/>
        <v>40544</v>
      </c>
      <c r="G79" s="26" t="str">
        <f>$G$5</f>
        <v>Общее собрание собственников МКД</v>
      </c>
    </row>
    <row r="80" spans="1:7" ht="29.25" customHeight="1">
      <c r="A80" s="581"/>
      <c r="B80" s="570"/>
      <c r="C80" s="12" t="s">
        <v>530</v>
      </c>
      <c r="D80" s="592"/>
      <c r="E80" s="13">
        <v>0.324</v>
      </c>
      <c r="F80" s="23">
        <f t="shared" si="1"/>
        <v>40544</v>
      </c>
      <c r="G80" s="26" t="str">
        <f>$G$5</f>
        <v>Общее собрание собственников МКД</v>
      </c>
    </row>
    <row r="81" spans="1:7" ht="47.25">
      <c r="A81" s="10" t="s">
        <v>531</v>
      </c>
      <c r="B81" s="16" t="s">
        <v>532</v>
      </c>
      <c r="C81" s="12" t="s">
        <v>533</v>
      </c>
      <c r="D81" s="593"/>
      <c r="E81" s="13">
        <v>0.348</v>
      </c>
      <c r="F81" s="23">
        <f t="shared" si="1"/>
        <v>40544</v>
      </c>
      <c r="G81" s="26" t="str">
        <f>$G$5</f>
        <v>Общее собрание собственников МКД</v>
      </c>
    </row>
    <row r="82" spans="1:7" ht="15.75">
      <c r="A82" s="545" t="s">
        <v>658</v>
      </c>
      <c r="B82" s="572"/>
      <c r="C82" s="572"/>
      <c r="D82" s="572"/>
      <c r="E82" s="572"/>
      <c r="F82" s="572"/>
      <c r="G82" s="573"/>
    </row>
    <row r="83" spans="1:7" ht="15.75">
      <c r="A83" s="574"/>
      <c r="B83" s="575"/>
      <c r="C83" s="575"/>
      <c r="D83" s="575"/>
      <c r="E83" s="575"/>
      <c r="F83" s="575"/>
      <c r="G83" s="576"/>
    </row>
    <row r="84" spans="1:7" ht="22.5" customHeight="1">
      <c r="A84" s="10" t="s">
        <v>534</v>
      </c>
      <c r="B84" s="11" t="s">
        <v>852</v>
      </c>
      <c r="C84" s="12" t="s">
        <v>535</v>
      </c>
      <c r="D84" s="577" t="s">
        <v>603</v>
      </c>
      <c r="E84" s="13">
        <v>0.0136</v>
      </c>
      <c r="F84" s="23">
        <f aca="true" t="shared" si="2" ref="F84:F97">$F$5</f>
        <v>40544</v>
      </c>
      <c r="G84" s="26" t="str">
        <f aca="true" t="shared" si="3" ref="G84:G97">$G$5</f>
        <v>Общее собрание собственников МКД</v>
      </c>
    </row>
    <row r="85" spans="1:7" ht="47.25">
      <c r="A85" s="10" t="s">
        <v>536</v>
      </c>
      <c r="B85" s="11" t="s">
        <v>3</v>
      </c>
      <c r="C85" s="12" t="s">
        <v>537</v>
      </c>
      <c r="D85" s="578"/>
      <c r="E85" s="17">
        <v>0.1113</v>
      </c>
      <c r="F85" s="23">
        <f t="shared" si="2"/>
        <v>40544</v>
      </c>
      <c r="G85" s="26" t="str">
        <f t="shared" si="3"/>
        <v>Общее собрание собственников МКД</v>
      </c>
    </row>
    <row r="86" spans="1:7" ht="47.25">
      <c r="A86" s="10" t="s">
        <v>538</v>
      </c>
      <c r="B86" s="11" t="s">
        <v>6</v>
      </c>
      <c r="C86" s="12" t="s">
        <v>539</v>
      </c>
      <c r="D86" s="578"/>
      <c r="E86" s="17">
        <v>0.0679</v>
      </c>
      <c r="F86" s="23">
        <f t="shared" si="2"/>
        <v>40544</v>
      </c>
      <c r="G86" s="26" t="str">
        <f t="shared" si="3"/>
        <v>Общее собрание собственников МКД</v>
      </c>
    </row>
    <row r="87" spans="1:7" ht="47.25">
      <c r="A87" s="10" t="s">
        <v>540</v>
      </c>
      <c r="B87" s="11" t="s">
        <v>9</v>
      </c>
      <c r="C87" s="12" t="s">
        <v>541</v>
      </c>
      <c r="D87" s="578"/>
      <c r="E87" s="17">
        <v>0.0309</v>
      </c>
      <c r="F87" s="23">
        <f t="shared" si="2"/>
        <v>40544</v>
      </c>
      <c r="G87" s="26" t="str">
        <f t="shared" si="3"/>
        <v>Общее собрание собственников МКД</v>
      </c>
    </row>
    <row r="88" spans="1:7" ht="63">
      <c r="A88" s="10" t="s">
        <v>542</v>
      </c>
      <c r="B88" s="11" t="s">
        <v>543</v>
      </c>
      <c r="C88" s="12" t="s">
        <v>541</v>
      </c>
      <c r="D88" s="578"/>
      <c r="E88" s="17">
        <v>0.0371</v>
      </c>
      <c r="F88" s="23">
        <f t="shared" si="2"/>
        <v>40544</v>
      </c>
      <c r="G88" s="26" t="str">
        <f t="shared" si="3"/>
        <v>Общее собрание собственников МКД</v>
      </c>
    </row>
    <row r="89" spans="1:7" ht="47.25">
      <c r="A89" s="10" t="s">
        <v>544</v>
      </c>
      <c r="B89" s="11" t="s">
        <v>545</v>
      </c>
      <c r="C89" s="12" t="s">
        <v>546</v>
      </c>
      <c r="D89" s="578"/>
      <c r="E89" s="17">
        <v>0.3821</v>
      </c>
      <c r="F89" s="23">
        <f t="shared" si="2"/>
        <v>40544</v>
      </c>
      <c r="G89" s="26" t="str">
        <f t="shared" si="3"/>
        <v>Общее собрание собственников МКД</v>
      </c>
    </row>
    <row r="90" spans="1:7" ht="47.25">
      <c r="A90" s="10" t="s">
        <v>547</v>
      </c>
      <c r="B90" s="11" t="s">
        <v>605</v>
      </c>
      <c r="C90" s="12" t="s">
        <v>548</v>
      </c>
      <c r="D90" s="578"/>
      <c r="E90" s="17">
        <v>0.1051</v>
      </c>
      <c r="F90" s="23">
        <f t="shared" si="2"/>
        <v>40544</v>
      </c>
      <c r="G90" s="26" t="str">
        <f t="shared" si="3"/>
        <v>Общее собрание собственников МКД</v>
      </c>
    </row>
    <row r="91" spans="1:7" ht="47.25">
      <c r="A91" s="10" t="s">
        <v>549</v>
      </c>
      <c r="B91" s="11" t="s">
        <v>145</v>
      </c>
      <c r="C91" s="12" t="s">
        <v>550</v>
      </c>
      <c r="D91" s="578"/>
      <c r="E91" s="17">
        <v>0.4957</v>
      </c>
      <c r="F91" s="23">
        <f t="shared" si="2"/>
        <v>40544</v>
      </c>
      <c r="G91" s="26" t="str">
        <f t="shared" si="3"/>
        <v>Общее собрание собственников МКД</v>
      </c>
    </row>
    <row r="92" spans="1:7" ht="47.25">
      <c r="A92" s="11" t="s">
        <v>551</v>
      </c>
      <c r="B92" s="11" t="s">
        <v>151</v>
      </c>
      <c r="C92" s="12" t="s">
        <v>552</v>
      </c>
      <c r="D92" s="578"/>
      <c r="E92" s="17">
        <v>0.2365</v>
      </c>
      <c r="F92" s="23">
        <f t="shared" si="2"/>
        <v>40544</v>
      </c>
      <c r="G92" s="26" t="str">
        <f t="shared" si="3"/>
        <v>Общее собрание собственников МКД</v>
      </c>
    </row>
    <row r="93" spans="1:7" ht="47.25">
      <c r="A93" s="10" t="s">
        <v>553</v>
      </c>
      <c r="B93" s="11" t="s">
        <v>154</v>
      </c>
      <c r="C93" s="12" t="s">
        <v>541</v>
      </c>
      <c r="D93" s="578"/>
      <c r="E93" s="17">
        <v>0.01</v>
      </c>
      <c r="F93" s="23">
        <f t="shared" si="2"/>
        <v>40544</v>
      </c>
      <c r="G93" s="26" t="str">
        <f t="shared" si="3"/>
        <v>Общее собрание собственников МКД</v>
      </c>
    </row>
    <row r="94" spans="1:7" ht="63">
      <c r="A94" s="10" t="s">
        <v>554</v>
      </c>
      <c r="B94" s="11" t="s">
        <v>555</v>
      </c>
      <c r="C94" s="12" t="s">
        <v>556</v>
      </c>
      <c r="D94" s="578"/>
      <c r="E94" s="17">
        <v>0.0372</v>
      </c>
      <c r="F94" s="24">
        <f t="shared" si="2"/>
        <v>40544</v>
      </c>
      <c r="G94" s="15" t="str">
        <f t="shared" si="3"/>
        <v>Общее собрание собственников МКД</v>
      </c>
    </row>
    <row r="95" spans="1:7" ht="22.5">
      <c r="A95" s="580" t="s">
        <v>557</v>
      </c>
      <c r="B95" s="568" t="s">
        <v>558</v>
      </c>
      <c r="C95" s="12" t="s">
        <v>559</v>
      </c>
      <c r="D95" s="578"/>
      <c r="E95" s="582">
        <v>0.0804</v>
      </c>
      <c r="F95" s="556">
        <f t="shared" si="2"/>
        <v>40544</v>
      </c>
      <c r="G95" s="584" t="str">
        <f t="shared" si="3"/>
        <v>Общее собрание собственников МКД</v>
      </c>
    </row>
    <row r="96" spans="1:7" ht="22.5">
      <c r="A96" s="581"/>
      <c r="B96" s="570"/>
      <c r="C96" s="12" t="s">
        <v>560</v>
      </c>
      <c r="D96" s="578"/>
      <c r="E96" s="555"/>
      <c r="F96" s="583"/>
      <c r="G96" s="585"/>
    </row>
    <row r="97" spans="1:7" ht="63">
      <c r="A97" s="18" t="s">
        <v>561</v>
      </c>
      <c r="B97" s="11" t="s">
        <v>182</v>
      </c>
      <c r="C97" s="12" t="s">
        <v>183</v>
      </c>
      <c r="D97" s="578"/>
      <c r="E97" s="582">
        <f>0.5791+0.7727+0.4401</f>
        <v>1.7918999999999998</v>
      </c>
      <c r="F97" s="556">
        <f t="shared" si="2"/>
        <v>40544</v>
      </c>
      <c r="G97" s="559" t="str">
        <f t="shared" si="3"/>
        <v>Общее собрание собственников МКД</v>
      </c>
    </row>
    <row r="98" spans="1:7" ht="22.5">
      <c r="A98" s="562" t="s">
        <v>184</v>
      </c>
      <c r="B98" s="568" t="s">
        <v>185</v>
      </c>
      <c r="C98" s="12" t="s">
        <v>186</v>
      </c>
      <c r="D98" s="578"/>
      <c r="E98" s="554"/>
      <c r="F98" s="586"/>
      <c r="G98" s="587"/>
    </row>
    <row r="99" spans="1:7" ht="67.5">
      <c r="A99" s="567"/>
      <c r="B99" s="569"/>
      <c r="C99" s="12" t="s">
        <v>187</v>
      </c>
      <c r="D99" s="578"/>
      <c r="E99" s="554"/>
      <c r="F99" s="586"/>
      <c r="G99" s="587"/>
    </row>
    <row r="100" spans="1:7" ht="22.5">
      <c r="A100" s="567"/>
      <c r="B100" s="569"/>
      <c r="C100" s="12" t="s">
        <v>188</v>
      </c>
      <c r="D100" s="578"/>
      <c r="E100" s="554"/>
      <c r="F100" s="586"/>
      <c r="G100" s="587"/>
    </row>
    <row r="101" spans="1:7" ht="22.5">
      <c r="A101" s="563"/>
      <c r="B101" s="570"/>
      <c r="C101" s="12" t="s">
        <v>189</v>
      </c>
      <c r="D101" s="579"/>
      <c r="E101" s="555"/>
      <c r="F101" s="583"/>
      <c r="G101" s="588"/>
    </row>
    <row r="102" spans="1:7" ht="15.75">
      <c r="A102" s="562" t="s">
        <v>190</v>
      </c>
      <c r="B102" s="564" t="s">
        <v>691</v>
      </c>
      <c r="C102" s="12" t="s">
        <v>191</v>
      </c>
      <c r="D102" s="19"/>
      <c r="E102" s="553">
        <v>0.4141</v>
      </c>
      <c r="F102" s="556">
        <f>$F$5</f>
        <v>40544</v>
      </c>
      <c r="G102" s="559" t="str">
        <f>$G$5</f>
        <v>Общее собрание собственников МКД</v>
      </c>
    </row>
    <row r="103" spans="1:7" ht="15.75">
      <c r="A103" s="567"/>
      <c r="B103" s="571"/>
      <c r="C103" s="12" t="s">
        <v>192</v>
      </c>
      <c r="D103" s="19"/>
      <c r="E103" s="554"/>
      <c r="F103" s="557"/>
      <c r="G103" s="560"/>
    </row>
    <row r="104" spans="1:7" ht="45">
      <c r="A104" s="567"/>
      <c r="B104" s="571"/>
      <c r="C104" s="12" t="s">
        <v>652</v>
      </c>
      <c r="D104" s="11" t="s">
        <v>1</v>
      </c>
      <c r="E104" s="554"/>
      <c r="F104" s="557"/>
      <c r="G104" s="560"/>
    </row>
    <row r="105" spans="1:7" ht="31.5">
      <c r="A105" s="563"/>
      <c r="B105" s="565"/>
      <c r="C105" s="12" t="s">
        <v>653</v>
      </c>
      <c r="D105" s="11" t="s">
        <v>1</v>
      </c>
      <c r="E105" s="555"/>
      <c r="F105" s="558"/>
      <c r="G105" s="561"/>
    </row>
    <row r="106" spans="1:7" ht="31.5">
      <c r="A106" s="562" t="s">
        <v>654</v>
      </c>
      <c r="B106" s="564" t="s">
        <v>698</v>
      </c>
      <c r="C106" s="12" t="s">
        <v>655</v>
      </c>
      <c r="D106" s="11" t="s">
        <v>693</v>
      </c>
      <c r="E106" s="553">
        <v>0.04</v>
      </c>
      <c r="F106" s="556">
        <f>$F$5</f>
        <v>40544</v>
      </c>
      <c r="G106" s="566" t="str">
        <f>$G$5</f>
        <v>Общее собрание собственников МКД</v>
      </c>
    </row>
    <row r="107" spans="1:7" ht="47.25">
      <c r="A107" s="563"/>
      <c r="B107" s="565"/>
      <c r="C107" s="12" t="s">
        <v>656</v>
      </c>
      <c r="D107" s="11" t="s">
        <v>603</v>
      </c>
      <c r="E107" s="555"/>
      <c r="F107" s="558"/>
      <c r="G107" s="515"/>
    </row>
    <row r="108" spans="1:6" ht="15.75">
      <c r="A108" s="545" t="s">
        <v>657</v>
      </c>
      <c r="B108" s="546"/>
      <c r="C108" s="546"/>
      <c r="D108" s="547"/>
      <c r="E108" s="551">
        <f>SUM(E5:E17,E20:E39,E43:E72,E75:E81,E84:E107)+E40</f>
        <v>23.904300000000003</v>
      </c>
      <c r="F108" s="5"/>
    </row>
    <row r="109" spans="1:6" ht="15.75">
      <c r="A109" s="548"/>
      <c r="B109" s="549"/>
      <c r="C109" s="549"/>
      <c r="D109" s="550"/>
      <c r="E109" s="552"/>
      <c r="F109" s="5"/>
    </row>
  </sheetData>
  <sheetProtection/>
  <mergeCells count="96">
    <mergeCell ref="B52:B59"/>
    <mergeCell ref="C52:C54"/>
    <mergeCell ref="E48:E51"/>
    <mergeCell ref="D52:D54"/>
    <mergeCell ref="A41:G42"/>
    <mergeCell ref="A43:A51"/>
    <mergeCell ref="B43:B51"/>
    <mergeCell ref="C48:C49"/>
    <mergeCell ref="D48:D49"/>
    <mergeCell ref="E43:E47"/>
    <mergeCell ref="F43:F47"/>
    <mergeCell ref="G43:G47"/>
    <mergeCell ref="C46:C47"/>
    <mergeCell ref="D46:D47"/>
    <mergeCell ref="G34:G37"/>
    <mergeCell ref="G38:G39"/>
    <mergeCell ref="A38:A39"/>
    <mergeCell ref="B38:B39"/>
    <mergeCell ref="E38:E39"/>
    <mergeCell ref="F38:F39"/>
    <mergeCell ref="A34:A37"/>
    <mergeCell ref="B34:B37"/>
    <mergeCell ref="E34:E37"/>
    <mergeCell ref="F34:F37"/>
    <mergeCell ref="A21:A25"/>
    <mergeCell ref="B21:B25"/>
    <mergeCell ref="E21:E33"/>
    <mergeCell ref="F21:F33"/>
    <mergeCell ref="G21:G33"/>
    <mergeCell ref="A26:A33"/>
    <mergeCell ref="B26:B33"/>
    <mergeCell ref="F48:F51"/>
    <mergeCell ref="G48:G51"/>
    <mergeCell ref="C50:C51"/>
    <mergeCell ref="D50:D51"/>
    <mergeCell ref="B1:E1"/>
    <mergeCell ref="A3:G4"/>
    <mergeCell ref="A10:A11"/>
    <mergeCell ref="B10:B11"/>
    <mergeCell ref="E10:E11"/>
    <mergeCell ref="A18:G19"/>
    <mergeCell ref="G52:G67"/>
    <mergeCell ref="C56:C57"/>
    <mergeCell ref="D56:D57"/>
    <mergeCell ref="C58:C59"/>
    <mergeCell ref="D58:D59"/>
    <mergeCell ref="D64:D65"/>
    <mergeCell ref="C66:C67"/>
    <mergeCell ref="D66:D67"/>
    <mergeCell ref="E52:E67"/>
    <mergeCell ref="F68:F70"/>
    <mergeCell ref="A60:A67"/>
    <mergeCell ref="B60:B67"/>
    <mergeCell ref="C60:C61"/>
    <mergeCell ref="D60:D61"/>
    <mergeCell ref="C62:C63"/>
    <mergeCell ref="D62:D63"/>
    <mergeCell ref="C64:C65"/>
    <mergeCell ref="F52:F67"/>
    <mergeCell ref="A52:A59"/>
    <mergeCell ref="B77:B78"/>
    <mergeCell ref="A79:A80"/>
    <mergeCell ref="B79:B80"/>
    <mergeCell ref="A68:A70"/>
    <mergeCell ref="B68:B70"/>
    <mergeCell ref="E68:E70"/>
    <mergeCell ref="G95:G96"/>
    <mergeCell ref="E97:E101"/>
    <mergeCell ref="F97:F101"/>
    <mergeCell ref="G97:G101"/>
    <mergeCell ref="G68:G70"/>
    <mergeCell ref="A73:G74"/>
    <mergeCell ref="A75:A76"/>
    <mergeCell ref="B75:B76"/>
    <mergeCell ref="D75:D81"/>
    <mergeCell ref="A77:A78"/>
    <mergeCell ref="A98:A101"/>
    <mergeCell ref="B98:B101"/>
    <mergeCell ref="A102:A105"/>
    <mergeCell ref="B102:B105"/>
    <mergeCell ref="A82:G83"/>
    <mergeCell ref="D84:D101"/>
    <mergeCell ref="A95:A96"/>
    <mergeCell ref="B95:B96"/>
    <mergeCell ref="E95:E96"/>
    <mergeCell ref="F95:F96"/>
    <mergeCell ref="A108:D109"/>
    <mergeCell ref="E108:E109"/>
    <mergeCell ref="E102:E105"/>
    <mergeCell ref="F102:F105"/>
    <mergeCell ref="G102:G105"/>
    <mergeCell ref="A106:A107"/>
    <mergeCell ref="B106:B107"/>
    <mergeCell ref="E106:E107"/>
    <mergeCell ref="F106:F107"/>
    <mergeCell ref="G106:G10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49">
      <selection activeCell="J67" sqref="J67"/>
    </sheetView>
  </sheetViews>
  <sheetFormatPr defaultColWidth="9.140625" defaultRowHeight="12.75"/>
  <cols>
    <col min="1" max="1" width="6.421875" style="27" customWidth="1"/>
    <col min="2" max="2" width="60.140625" style="27" customWidth="1"/>
    <col min="3" max="3" width="19.7109375" style="27" customWidth="1"/>
    <col min="4" max="4" width="14.57421875" style="27" customWidth="1"/>
    <col min="5" max="5" width="13.140625" style="27" hidden="1" customWidth="1"/>
    <col min="6" max="6" width="0" style="27" hidden="1" customWidth="1"/>
    <col min="7" max="16384" width="9.140625" style="27" customWidth="1"/>
  </cols>
  <sheetData>
    <row r="1" ht="15.75">
      <c r="A1" s="59" t="s">
        <v>878</v>
      </c>
    </row>
    <row r="2" ht="15.75">
      <c r="A2" s="59" t="s">
        <v>33</v>
      </c>
    </row>
    <row r="3" ht="20.25" customHeight="1">
      <c r="B3" s="158" t="s">
        <v>34</v>
      </c>
    </row>
    <row r="4" spans="1:4" ht="36.75" customHeight="1">
      <c r="A4" s="159" t="s">
        <v>843</v>
      </c>
      <c r="B4" s="61" t="s">
        <v>197</v>
      </c>
      <c r="C4" s="61" t="s">
        <v>266</v>
      </c>
      <c r="D4" s="61" t="s">
        <v>199</v>
      </c>
    </row>
    <row r="5" spans="1:4" ht="15.75">
      <c r="A5" s="160" t="s">
        <v>460</v>
      </c>
      <c r="B5" s="67" t="s">
        <v>200</v>
      </c>
      <c r="C5" s="61" t="s">
        <v>201</v>
      </c>
      <c r="D5" s="161">
        <v>42460</v>
      </c>
    </row>
    <row r="6" spans="1:4" ht="15.75">
      <c r="A6" s="160" t="s">
        <v>461</v>
      </c>
      <c r="B6" s="67" t="s">
        <v>35</v>
      </c>
      <c r="C6" s="61" t="s">
        <v>201</v>
      </c>
      <c r="D6" s="162" t="s">
        <v>36</v>
      </c>
    </row>
    <row r="7" spans="1:4" ht="16.5" thickBot="1">
      <c r="A7" s="163" t="s">
        <v>743</v>
      </c>
      <c r="B7" s="164" t="s">
        <v>37</v>
      </c>
      <c r="C7" s="165" t="s">
        <v>201</v>
      </c>
      <c r="D7" s="166">
        <v>42369</v>
      </c>
    </row>
    <row r="8" spans="1:4" ht="17.25" customHeight="1">
      <c r="A8" s="167" t="s">
        <v>38</v>
      </c>
      <c r="B8" s="168"/>
      <c r="C8" s="168"/>
      <c r="D8" s="169"/>
    </row>
    <row r="9" spans="1:4" ht="13.5">
      <c r="A9" s="170" t="s">
        <v>744</v>
      </c>
      <c r="B9" s="171" t="s">
        <v>39</v>
      </c>
      <c r="C9" s="172" t="s">
        <v>324</v>
      </c>
      <c r="D9" s="173">
        <v>2494.09</v>
      </c>
    </row>
    <row r="10" spans="1:4" ht="13.5">
      <c r="A10" s="170" t="s">
        <v>208</v>
      </c>
      <c r="B10" s="171" t="s">
        <v>40</v>
      </c>
      <c r="C10" s="172" t="s">
        <v>324</v>
      </c>
      <c r="D10" s="173">
        <v>0</v>
      </c>
    </row>
    <row r="11" spans="1:4" ht="13.5">
      <c r="A11" s="170" t="s">
        <v>209</v>
      </c>
      <c r="B11" s="171" t="s">
        <v>41</v>
      </c>
      <c r="C11" s="172" t="s">
        <v>324</v>
      </c>
      <c r="D11" s="173">
        <v>420188.98</v>
      </c>
    </row>
    <row r="12" spans="1:4" ht="25.5">
      <c r="A12" s="170" t="s">
        <v>211</v>
      </c>
      <c r="B12" s="174" t="s">
        <v>42</v>
      </c>
      <c r="C12" s="171" t="s">
        <v>324</v>
      </c>
      <c r="D12" s="175">
        <f>SUM(D13:D15)</f>
        <v>2231396.68</v>
      </c>
    </row>
    <row r="13" spans="1:4" ht="13.5">
      <c r="A13" s="170" t="s">
        <v>213</v>
      </c>
      <c r="B13" s="171" t="s">
        <v>43</v>
      </c>
      <c r="C13" s="172" t="s">
        <v>324</v>
      </c>
      <c r="D13" s="175">
        <f>D28+D30+D32</f>
        <v>1717895.35</v>
      </c>
    </row>
    <row r="14" spans="1:4" ht="13.5">
      <c r="A14" s="170" t="s">
        <v>215</v>
      </c>
      <c r="B14" s="171" t="s">
        <v>44</v>
      </c>
      <c r="C14" s="172" t="s">
        <v>324</v>
      </c>
      <c r="D14" s="175">
        <f>D36</f>
        <v>285693.47</v>
      </c>
    </row>
    <row r="15" spans="1:4" ht="12.75">
      <c r="A15" s="170" t="s">
        <v>217</v>
      </c>
      <c r="B15" s="171" t="s">
        <v>45</v>
      </c>
      <c r="C15" s="171" t="s">
        <v>324</v>
      </c>
      <c r="D15" s="175">
        <f>D34</f>
        <v>227807.86</v>
      </c>
    </row>
    <row r="16" spans="1:4" ht="12.75">
      <c r="A16" s="170" t="s">
        <v>287</v>
      </c>
      <c r="B16" s="171" t="s">
        <v>46</v>
      </c>
      <c r="C16" s="171" t="s">
        <v>324</v>
      </c>
      <c r="D16" s="173">
        <f>SUM(D17:D21)</f>
        <v>2188668.51</v>
      </c>
    </row>
    <row r="17" spans="1:4" ht="12.75">
      <c r="A17" s="170" t="s">
        <v>221</v>
      </c>
      <c r="B17" s="171" t="s">
        <v>47</v>
      </c>
      <c r="C17" s="171" t="s">
        <v>324</v>
      </c>
      <c r="D17" s="173">
        <v>2188668.51</v>
      </c>
    </row>
    <row r="18" spans="1:4" ht="12.75">
      <c r="A18" s="170" t="s">
        <v>223</v>
      </c>
      <c r="B18" s="171" t="s">
        <v>48</v>
      </c>
      <c r="C18" s="171" t="s">
        <v>324</v>
      </c>
      <c r="D18" s="173">
        <v>0</v>
      </c>
    </row>
    <row r="19" spans="1:4" ht="12.75">
      <c r="A19" s="170" t="s">
        <v>225</v>
      </c>
      <c r="B19" s="171" t="s">
        <v>49</v>
      </c>
      <c r="C19" s="171" t="s">
        <v>324</v>
      </c>
      <c r="D19" s="173">
        <v>0</v>
      </c>
    </row>
    <row r="20" spans="1:4" ht="13.5">
      <c r="A20" s="170" t="s">
        <v>227</v>
      </c>
      <c r="B20" s="171" t="s">
        <v>50</v>
      </c>
      <c r="C20" s="172" t="s">
        <v>324</v>
      </c>
      <c r="D20" s="173">
        <v>0</v>
      </c>
    </row>
    <row r="21" spans="1:4" ht="13.5">
      <c r="A21" s="170" t="s">
        <v>229</v>
      </c>
      <c r="B21" s="171" t="s">
        <v>51</v>
      </c>
      <c r="C21" s="172" t="s">
        <v>324</v>
      </c>
      <c r="D21" s="173">
        <v>0</v>
      </c>
    </row>
    <row r="22" spans="1:4" ht="13.5">
      <c r="A22" s="170" t="s">
        <v>231</v>
      </c>
      <c r="B22" s="171" t="s">
        <v>52</v>
      </c>
      <c r="C22" s="172" t="s">
        <v>324</v>
      </c>
      <c r="D22" s="175">
        <f>D9+D16</f>
        <v>2191162.5999999996</v>
      </c>
    </row>
    <row r="23" spans="1:4" ht="12.75">
      <c r="A23" s="170" t="s">
        <v>234</v>
      </c>
      <c r="B23" s="171" t="s">
        <v>53</v>
      </c>
      <c r="C23" s="171" t="s">
        <v>324</v>
      </c>
      <c r="D23" s="173">
        <v>1050.52</v>
      </c>
    </row>
    <row r="24" spans="1:4" ht="12.75">
      <c r="A24" s="170" t="s">
        <v>236</v>
      </c>
      <c r="B24" s="171" t="s">
        <v>54</v>
      </c>
      <c r="C24" s="171" t="s">
        <v>324</v>
      </c>
      <c r="D24" s="175">
        <f>D10</f>
        <v>0</v>
      </c>
    </row>
    <row r="25" spans="1:4" ht="12.75">
      <c r="A25" s="170" t="s">
        <v>238</v>
      </c>
      <c r="B25" s="171" t="s">
        <v>55</v>
      </c>
      <c r="C25" s="171" t="s">
        <v>324</v>
      </c>
      <c r="D25" s="175">
        <v>463967.67</v>
      </c>
    </row>
    <row r="26" spans="1:5" ht="34.5" customHeight="1">
      <c r="A26" s="616" t="s">
        <v>56</v>
      </c>
      <c r="B26" s="617"/>
      <c r="C26" s="617"/>
      <c r="D26" s="618"/>
      <c r="E26" s="27">
        <v>2231396.68</v>
      </c>
    </row>
    <row r="27" spans="1:5" ht="28.5" customHeight="1">
      <c r="A27" s="176" t="s">
        <v>57</v>
      </c>
      <c r="B27" s="613" t="s">
        <v>58</v>
      </c>
      <c r="C27" s="614"/>
      <c r="D27" s="615"/>
      <c r="E27" s="177"/>
    </row>
    <row r="28" spans="1:5" ht="12.75" customHeight="1">
      <c r="A28" s="178" t="s">
        <v>59</v>
      </c>
      <c r="B28" s="179" t="s">
        <v>60</v>
      </c>
      <c r="C28" s="171" t="s">
        <v>324</v>
      </c>
      <c r="D28" s="173">
        <f>ROUND($E$26/SUM($E$28:$E$36)*E28,2)</f>
        <v>69089.27</v>
      </c>
      <c r="E28" s="180">
        <v>0.74</v>
      </c>
    </row>
    <row r="29" spans="1:4" ht="29.25" customHeight="1">
      <c r="A29" s="178" t="s">
        <v>61</v>
      </c>
      <c r="B29" s="613" t="s">
        <v>62</v>
      </c>
      <c r="C29" s="614"/>
      <c r="D29" s="615"/>
    </row>
    <row r="30" spans="1:5" ht="12.75">
      <c r="A30" s="178" t="s">
        <v>63</v>
      </c>
      <c r="B30" s="179" t="s">
        <v>60</v>
      </c>
      <c r="C30" s="171" t="s">
        <v>324</v>
      </c>
      <c r="D30" s="173">
        <f>ROUND($E$26/SUM($E$28:$E$36)*E30,2)</f>
        <v>821602.12</v>
      </c>
      <c r="E30" s="27">
        <f>4.31+4.49</f>
        <v>8.8</v>
      </c>
    </row>
    <row r="31" spans="1:4" ht="17.25" customHeight="1">
      <c r="A31" s="178" t="s">
        <v>64</v>
      </c>
      <c r="B31" s="613" t="s">
        <v>65</v>
      </c>
      <c r="C31" s="614"/>
      <c r="D31" s="615"/>
    </row>
    <row r="32" spans="1:5" ht="12.75">
      <c r="A32" s="178" t="s">
        <v>66</v>
      </c>
      <c r="B32" s="179" t="s">
        <v>60</v>
      </c>
      <c r="C32" s="171" t="s">
        <v>324</v>
      </c>
      <c r="D32" s="173">
        <f>ROUND($E$26/SUM($E$28:$E$36)*E32,2)</f>
        <v>827203.96</v>
      </c>
      <c r="E32" s="180">
        <f>23.9-E28-E30-E34-E36</f>
        <v>8.86</v>
      </c>
    </row>
    <row r="33" spans="1:4" ht="16.5" customHeight="1">
      <c r="A33" s="178" t="s">
        <v>67</v>
      </c>
      <c r="B33" s="613" t="s">
        <v>68</v>
      </c>
      <c r="C33" s="614"/>
      <c r="D33" s="615"/>
    </row>
    <row r="34" spans="1:5" ht="12.75">
      <c r="A34" s="178" t="s">
        <v>69</v>
      </c>
      <c r="B34" s="179" t="s">
        <v>60</v>
      </c>
      <c r="C34" s="171" t="s">
        <v>324</v>
      </c>
      <c r="D34" s="173">
        <f>ROUND($E$26/SUM($E$28:$E$36)*E34,2)</f>
        <v>227807.86</v>
      </c>
      <c r="E34" s="180">
        <v>2.44</v>
      </c>
    </row>
    <row r="35" spans="1:4" ht="16.5" customHeight="1">
      <c r="A35" s="178" t="s">
        <v>70</v>
      </c>
      <c r="B35" s="613" t="s">
        <v>71</v>
      </c>
      <c r="C35" s="614"/>
      <c r="D35" s="615"/>
    </row>
    <row r="36" spans="1:5" ht="12.75">
      <c r="A36" s="178" t="s">
        <v>72</v>
      </c>
      <c r="B36" s="179" t="s">
        <v>60</v>
      </c>
      <c r="C36" s="171" t="s">
        <v>324</v>
      </c>
      <c r="D36" s="173">
        <f>ROUND($E$26/SUM($E$28:$E$36)*E36,2)</f>
        <v>285693.47</v>
      </c>
      <c r="E36" s="27">
        <v>3.06</v>
      </c>
    </row>
    <row r="37" spans="1:4" ht="12.75">
      <c r="A37" s="181"/>
      <c r="B37" s="182" t="s">
        <v>73</v>
      </c>
      <c r="C37" s="183"/>
      <c r="D37" s="184"/>
    </row>
    <row r="38" spans="1:4" ht="12.75">
      <c r="A38" s="185">
        <v>1</v>
      </c>
      <c r="B38" s="186" t="s">
        <v>74</v>
      </c>
      <c r="C38" s="183" t="s">
        <v>75</v>
      </c>
      <c r="D38" s="187"/>
    </row>
    <row r="39" spans="1:4" ht="12.75">
      <c r="A39" s="188"/>
      <c r="B39" s="189" t="s">
        <v>76</v>
      </c>
      <c r="C39" s="190" t="s">
        <v>77</v>
      </c>
      <c r="D39" s="191" t="s">
        <v>729</v>
      </c>
    </row>
    <row r="40" spans="1:4" ht="12.75">
      <c r="A40" s="188"/>
      <c r="B40" s="189" t="s">
        <v>78</v>
      </c>
      <c r="C40" s="190" t="s">
        <v>77</v>
      </c>
      <c r="D40" s="191" t="s">
        <v>79</v>
      </c>
    </row>
    <row r="41" spans="1:4" ht="12.75">
      <c r="A41" s="188"/>
      <c r="B41" s="92" t="s">
        <v>80</v>
      </c>
      <c r="C41" s="192" t="s">
        <v>324</v>
      </c>
      <c r="D41" s="57">
        <v>2.42</v>
      </c>
    </row>
    <row r="42" spans="1:4" ht="12.75">
      <c r="A42" s="185">
        <v>2</v>
      </c>
      <c r="B42" s="186" t="s">
        <v>74</v>
      </c>
      <c r="C42" s="183" t="s">
        <v>81</v>
      </c>
      <c r="D42" s="187"/>
    </row>
    <row r="43" spans="1:4" ht="12.75">
      <c r="A43" s="188"/>
      <c r="B43" s="189" t="s">
        <v>76</v>
      </c>
      <c r="C43" s="190" t="s">
        <v>77</v>
      </c>
      <c r="D43" s="191" t="s">
        <v>82</v>
      </c>
    </row>
    <row r="44" spans="1:4" ht="12.75">
      <c r="A44" s="188"/>
      <c r="B44" s="189" t="s">
        <v>78</v>
      </c>
      <c r="C44" s="190" t="s">
        <v>77</v>
      </c>
      <c r="D44" s="191" t="s">
        <v>79</v>
      </c>
    </row>
    <row r="45" spans="1:4" ht="12.75">
      <c r="A45" s="188"/>
      <c r="B45" s="92" t="s">
        <v>80</v>
      </c>
      <c r="C45" s="192" t="s">
        <v>324</v>
      </c>
      <c r="D45" s="193">
        <v>1</v>
      </c>
    </row>
    <row r="46" spans="1:4" ht="12.75">
      <c r="A46" s="185">
        <v>3</v>
      </c>
      <c r="B46" s="186" t="s">
        <v>74</v>
      </c>
      <c r="C46" s="183" t="s">
        <v>83</v>
      </c>
      <c r="D46" s="187"/>
    </row>
    <row r="47" spans="1:4" ht="12.75">
      <c r="A47" s="188"/>
      <c r="B47" s="189" t="s">
        <v>76</v>
      </c>
      <c r="C47" s="190" t="s">
        <v>77</v>
      </c>
      <c r="D47" s="191" t="s">
        <v>82</v>
      </c>
    </row>
    <row r="48" spans="1:4" ht="12.75">
      <c r="A48" s="188"/>
      <c r="B48" s="189" t="s">
        <v>78</v>
      </c>
      <c r="C48" s="190" t="s">
        <v>77</v>
      </c>
      <c r="D48" s="191" t="s">
        <v>79</v>
      </c>
    </row>
    <row r="49" spans="1:4" ht="12.75">
      <c r="A49" s="188"/>
      <c r="B49" s="92" t="s">
        <v>80</v>
      </c>
      <c r="C49" s="192" t="s">
        <v>324</v>
      </c>
      <c r="D49" s="193">
        <v>3.77</v>
      </c>
    </row>
    <row r="50" spans="1:4" ht="12.75">
      <c r="A50" s="185">
        <v>4</v>
      </c>
      <c r="B50" s="186" t="s">
        <v>74</v>
      </c>
      <c r="C50" s="183" t="s">
        <v>84</v>
      </c>
      <c r="D50" s="187"/>
    </row>
    <row r="51" spans="1:4" ht="12.75">
      <c r="A51" s="188"/>
      <c r="B51" s="189" t="s">
        <v>76</v>
      </c>
      <c r="C51" s="190" t="s">
        <v>77</v>
      </c>
      <c r="D51" s="191" t="s">
        <v>735</v>
      </c>
    </row>
    <row r="52" spans="1:4" ht="12.75">
      <c r="A52" s="188"/>
      <c r="B52" s="189" t="s">
        <v>78</v>
      </c>
      <c r="C52" s="190" t="s">
        <v>77</v>
      </c>
      <c r="D52" s="191" t="s">
        <v>79</v>
      </c>
    </row>
    <row r="53" spans="1:4" ht="12.75">
      <c r="A53" s="188"/>
      <c r="B53" s="92" t="s">
        <v>80</v>
      </c>
      <c r="C53" s="192" t="s">
        <v>324</v>
      </c>
      <c r="D53" s="193">
        <v>0.83</v>
      </c>
    </row>
    <row r="54" spans="1:4" ht="26.25" customHeight="1">
      <c r="A54" s="185">
        <v>5</v>
      </c>
      <c r="B54" s="186" t="s">
        <v>74</v>
      </c>
      <c r="C54" s="611" t="s">
        <v>85</v>
      </c>
      <c r="D54" s="612"/>
    </row>
    <row r="55" spans="1:4" ht="12.75">
      <c r="A55" s="188"/>
      <c r="B55" s="189" t="s">
        <v>76</v>
      </c>
      <c r="C55" s="190" t="s">
        <v>77</v>
      </c>
      <c r="D55" s="191" t="s">
        <v>86</v>
      </c>
    </row>
    <row r="56" spans="1:4" ht="12.75">
      <c r="A56" s="188"/>
      <c r="B56" s="189" t="s">
        <v>78</v>
      </c>
      <c r="C56" s="190" t="s">
        <v>77</v>
      </c>
      <c r="D56" s="191" t="s">
        <v>79</v>
      </c>
    </row>
    <row r="57" spans="1:4" ht="12.75">
      <c r="A57" s="188"/>
      <c r="B57" s="92" t="s">
        <v>80</v>
      </c>
      <c r="C57" s="192" t="s">
        <v>324</v>
      </c>
      <c r="D57" s="193">
        <f>E28</f>
        <v>0.74</v>
      </c>
    </row>
    <row r="58" spans="1:4" ht="39" customHeight="1">
      <c r="A58" s="185">
        <v>6</v>
      </c>
      <c r="B58" s="186" t="s">
        <v>74</v>
      </c>
      <c r="C58" s="611" t="s">
        <v>87</v>
      </c>
      <c r="D58" s="612"/>
    </row>
    <row r="59" spans="1:4" ht="12.75">
      <c r="A59" s="188"/>
      <c r="B59" s="189" t="s">
        <v>76</v>
      </c>
      <c r="C59" s="190" t="s">
        <v>77</v>
      </c>
      <c r="D59" s="191" t="s">
        <v>88</v>
      </c>
    </row>
    <row r="60" spans="1:4" ht="12.75">
      <c r="A60" s="188"/>
      <c r="B60" s="189" t="s">
        <v>78</v>
      </c>
      <c r="C60" s="190" t="s">
        <v>77</v>
      </c>
      <c r="D60" s="191" t="s">
        <v>79</v>
      </c>
    </row>
    <row r="61" spans="1:4" ht="12.75">
      <c r="A61" s="188"/>
      <c r="B61" s="92" t="s">
        <v>80</v>
      </c>
      <c r="C61" s="192" t="s">
        <v>324</v>
      </c>
      <c r="D61" s="193">
        <v>3.68</v>
      </c>
    </row>
    <row r="62" spans="1:4" ht="54.75" customHeight="1">
      <c r="A62" s="185">
        <v>7</v>
      </c>
      <c r="B62" s="186" t="s">
        <v>74</v>
      </c>
      <c r="C62" s="611" t="s">
        <v>68</v>
      </c>
      <c r="D62" s="612"/>
    </row>
    <row r="63" spans="1:4" ht="12.75">
      <c r="A63" s="188"/>
      <c r="B63" s="189" t="s">
        <v>76</v>
      </c>
      <c r="C63" s="190" t="s">
        <v>77</v>
      </c>
      <c r="D63" s="191" t="s">
        <v>729</v>
      </c>
    </row>
    <row r="64" spans="1:4" ht="12.75">
      <c r="A64" s="188"/>
      <c r="B64" s="189" t="s">
        <v>78</v>
      </c>
      <c r="C64" s="190" t="s">
        <v>77</v>
      </c>
      <c r="D64" s="191" t="s">
        <v>79</v>
      </c>
    </row>
    <row r="65" spans="1:4" ht="12.75">
      <c r="A65" s="188"/>
      <c r="B65" s="92" t="s">
        <v>80</v>
      </c>
      <c r="C65" s="192" t="s">
        <v>324</v>
      </c>
      <c r="D65" s="193">
        <f>E34</f>
        <v>2.44</v>
      </c>
    </row>
    <row r="66" spans="1:4" ht="24.75" customHeight="1">
      <c r="A66" s="185">
        <v>8</v>
      </c>
      <c r="B66" s="186" t="s">
        <v>74</v>
      </c>
      <c r="C66" s="611" t="s">
        <v>89</v>
      </c>
      <c r="D66" s="612"/>
    </row>
    <row r="67" spans="1:4" ht="12.75">
      <c r="A67" s="188"/>
      <c r="B67" s="189" t="s">
        <v>76</v>
      </c>
      <c r="C67" s="190" t="s">
        <v>77</v>
      </c>
      <c r="D67" s="191" t="s">
        <v>603</v>
      </c>
    </row>
    <row r="68" spans="1:4" ht="12.75">
      <c r="A68" s="188"/>
      <c r="B68" s="189" t="s">
        <v>78</v>
      </c>
      <c r="C68" s="190" t="s">
        <v>77</v>
      </c>
      <c r="D68" s="191" t="s">
        <v>79</v>
      </c>
    </row>
    <row r="69" spans="1:4" ht="12.75">
      <c r="A69" s="188"/>
      <c r="B69" s="92" t="s">
        <v>80</v>
      </c>
      <c r="C69" s="192" t="s">
        <v>324</v>
      </c>
      <c r="D69" s="193">
        <f>E36</f>
        <v>3.06</v>
      </c>
    </row>
    <row r="70" spans="1:4" ht="29.25" customHeight="1">
      <c r="A70" s="185">
        <v>9</v>
      </c>
      <c r="B70" s="186" t="s">
        <v>74</v>
      </c>
      <c r="C70" s="611" t="s">
        <v>90</v>
      </c>
      <c r="D70" s="612"/>
    </row>
    <row r="71" spans="1:4" ht="12.75">
      <c r="A71" s="188"/>
      <c r="B71" s="189" t="s">
        <v>76</v>
      </c>
      <c r="C71" s="190" t="s">
        <v>77</v>
      </c>
      <c r="D71" s="191" t="s">
        <v>735</v>
      </c>
    </row>
    <row r="72" spans="1:4" ht="12.75">
      <c r="A72" s="188"/>
      <c r="B72" s="189" t="s">
        <v>78</v>
      </c>
      <c r="C72" s="190" t="s">
        <v>77</v>
      </c>
      <c r="D72" s="191" t="s">
        <v>79</v>
      </c>
    </row>
    <row r="73" spans="1:4" ht="12.75">
      <c r="A73" s="188"/>
      <c r="B73" s="92" t="s">
        <v>80</v>
      </c>
      <c r="C73" s="192" t="s">
        <v>324</v>
      </c>
      <c r="D73" s="193">
        <v>4.49</v>
      </c>
    </row>
    <row r="74" spans="1:4" ht="70.5" customHeight="1">
      <c r="A74" s="185">
        <v>10</v>
      </c>
      <c r="B74" s="186" t="s">
        <v>74</v>
      </c>
      <c r="C74" s="611" t="s">
        <v>565</v>
      </c>
      <c r="D74" s="612"/>
    </row>
    <row r="75" spans="1:4" ht="12.75">
      <c r="A75" s="188"/>
      <c r="B75" s="189" t="s">
        <v>76</v>
      </c>
      <c r="C75" s="190" t="s">
        <v>77</v>
      </c>
      <c r="D75" s="191" t="s">
        <v>729</v>
      </c>
    </row>
    <row r="76" spans="1:4" ht="12.75">
      <c r="A76" s="188"/>
      <c r="B76" s="189" t="s">
        <v>78</v>
      </c>
      <c r="C76" s="190" t="s">
        <v>77</v>
      </c>
      <c r="D76" s="191" t="s">
        <v>79</v>
      </c>
    </row>
    <row r="77" spans="1:4" ht="12.75">
      <c r="A77" s="188"/>
      <c r="B77" s="92" t="s">
        <v>80</v>
      </c>
      <c r="C77" s="192" t="s">
        <v>324</v>
      </c>
      <c r="D77" s="193">
        <f>23.9-D69-D65-D61-D57-D53-D49-D45-D41-D73</f>
        <v>1.4699999999999989</v>
      </c>
    </row>
    <row r="78" spans="1:4" ht="12.75">
      <c r="A78" s="185">
        <v>11</v>
      </c>
      <c r="B78" s="186" t="s">
        <v>74</v>
      </c>
      <c r="C78" s="183"/>
      <c r="D78" s="187"/>
    </row>
    <row r="79" spans="1:4" ht="12.75">
      <c r="A79" s="188"/>
      <c r="B79" s="189" t="s">
        <v>76</v>
      </c>
      <c r="C79" s="190" t="s">
        <v>77</v>
      </c>
      <c r="D79" s="191"/>
    </row>
    <row r="80" spans="1:4" ht="12.75">
      <c r="A80" s="188"/>
      <c r="B80" s="189" t="s">
        <v>78</v>
      </c>
      <c r="C80" s="190" t="s">
        <v>77</v>
      </c>
      <c r="D80" s="191"/>
    </row>
    <row r="81" spans="1:4" ht="12.75">
      <c r="A81" s="188"/>
      <c r="B81" s="92" t="s">
        <v>80</v>
      </c>
      <c r="C81" s="192" t="s">
        <v>324</v>
      </c>
      <c r="D81" s="57"/>
    </row>
    <row r="82" spans="1:4" ht="12.75">
      <c r="A82" s="185">
        <v>12</v>
      </c>
      <c r="B82" s="186" t="s">
        <v>74</v>
      </c>
      <c r="C82" s="183"/>
      <c r="D82" s="187"/>
    </row>
    <row r="83" spans="1:4" ht="12.75">
      <c r="A83" s="188"/>
      <c r="B83" s="189" t="s">
        <v>76</v>
      </c>
      <c r="C83" s="190" t="s">
        <v>77</v>
      </c>
      <c r="D83" s="191"/>
    </row>
    <row r="84" spans="1:4" ht="12.75">
      <c r="A84" s="188"/>
      <c r="B84" s="189" t="s">
        <v>78</v>
      </c>
      <c r="C84" s="190" t="s">
        <v>77</v>
      </c>
      <c r="D84" s="191"/>
    </row>
    <row r="85" spans="1:4" ht="12.75">
      <c r="A85" s="188"/>
      <c r="B85" s="92" t="s">
        <v>80</v>
      </c>
      <c r="C85" s="192" t="s">
        <v>324</v>
      </c>
      <c r="D85" s="57"/>
    </row>
    <row r="86" spans="1:4" ht="12.75">
      <c r="A86" s="185">
        <v>13</v>
      </c>
      <c r="B86" s="186" t="s">
        <v>74</v>
      </c>
      <c r="C86" s="183"/>
      <c r="D86" s="187"/>
    </row>
    <row r="87" spans="1:4" ht="12.75">
      <c r="A87" s="188"/>
      <c r="B87" s="189" t="s">
        <v>76</v>
      </c>
      <c r="C87" s="190" t="s">
        <v>77</v>
      </c>
      <c r="D87" s="191"/>
    </row>
    <row r="88" spans="1:4" ht="12.75">
      <c r="A88" s="188"/>
      <c r="B88" s="189" t="s">
        <v>78</v>
      </c>
      <c r="C88" s="190" t="s">
        <v>77</v>
      </c>
      <c r="D88" s="191"/>
    </row>
    <row r="89" spans="1:4" ht="12.75">
      <c r="A89" s="188"/>
      <c r="B89" s="92" t="s">
        <v>80</v>
      </c>
      <c r="C89" s="192" t="s">
        <v>324</v>
      </c>
      <c r="D89" s="57"/>
    </row>
    <row r="90" spans="1:4" ht="12.75">
      <c r="A90" s="185">
        <v>14</v>
      </c>
      <c r="B90" s="186" t="s">
        <v>74</v>
      </c>
      <c r="C90" s="183"/>
      <c r="D90" s="187"/>
    </row>
    <row r="91" spans="1:4" ht="12.75">
      <c r="A91" s="188"/>
      <c r="B91" s="189" t="s">
        <v>76</v>
      </c>
      <c r="C91" s="190" t="s">
        <v>77</v>
      </c>
      <c r="D91" s="191"/>
    </row>
    <row r="92" spans="1:4" ht="12.75">
      <c r="A92" s="188"/>
      <c r="B92" s="189" t="s">
        <v>78</v>
      </c>
      <c r="C92" s="190" t="s">
        <v>77</v>
      </c>
      <c r="D92" s="191"/>
    </row>
    <row r="93" spans="1:4" ht="12.75">
      <c r="A93" s="188"/>
      <c r="B93" s="92" t="s">
        <v>80</v>
      </c>
      <c r="C93" s="192" t="s">
        <v>324</v>
      </c>
      <c r="D93" s="57"/>
    </row>
    <row r="94" spans="1:4" ht="12.75">
      <c r="A94" s="185">
        <v>15</v>
      </c>
      <c r="B94" s="186" t="s">
        <v>74</v>
      </c>
      <c r="C94" s="183"/>
      <c r="D94" s="187"/>
    </row>
    <row r="95" spans="1:4" ht="12.75">
      <c r="A95" s="188"/>
      <c r="B95" s="189" t="s">
        <v>76</v>
      </c>
      <c r="C95" s="190" t="s">
        <v>77</v>
      </c>
      <c r="D95" s="191"/>
    </row>
    <row r="96" spans="1:4" ht="12.75">
      <c r="A96" s="188"/>
      <c r="B96" s="189" t="s">
        <v>78</v>
      </c>
      <c r="C96" s="190" t="s">
        <v>77</v>
      </c>
      <c r="D96" s="191"/>
    </row>
    <row r="97" spans="1:4" ht="12.75">
      <c r="A97" s="188"/>
      <c r="B97" s="92" t="s">
        <v>80</v>
      </c>
      <c r="C97" s="192" t="s">
        <v>324</v>
      </c>
      <c r="D97" s="57"/>
    </row>
    <row r="98" spans="1:4" ht="12.75">
      <c r="A98" s="185">
        <v>16</v>
      </c>
      <c r="B98" s="186" t="s">
        <v>74</v>
      </c>
      <c r="C98" s="183"/>
      <c r="D98" s="187"/>
    </row>
    <row r="99" spans="1:4" ht="12.75">
      <c r="A99" s="188"/>
      <c r="B99" s="189" t="s">
        <v>76</v>
      </c>
      <c r="C99" s="190" t="s">
        <v>77</v>
      </c>
      <c r="D99" s="191"/>
    </row>
    <row r="100" spans="1:4" ht="12.75">
      <c r="A100" s="188"/>
      <c r="B100" s="189" t="s">
        <v>78</v>
      </c>
      <c r="C100" s="190" t="s">
        <v>77</v>
      </c>
      <c r="D100" s="191"/>
    </row>
    <row r="101" spans="1:4" ht="12.75">
      <c r="A101" s="188"/>
      <c r="B101" s="92" t="s">
        <v>80</v>
      </c>
      <c r="C101" s="192" t="s">
        <v>324</v>
      </c>
      <c r="D101" s="57"/>
    </row>
    <row r="102" spans="1:4" ht="12.75">
      <c r="A102" s="185">
        <v>17</v>
      </c>
      <c r="B102" s="186" t="s">
        <v>74</v>
      </c>
      <c r="C102" s="183"/>
      <c r="D102" s="187"/>
    </row>
    <row r="103" spans="1:4" ht="12.75">
      <c r="A103" s="188"/>
      <c r="B103" s="189" t="s">
        <v>76</v>
      </c>
      <c r="C103" s="190" t="s">
        <v>77</v>
      </c>
      <c r="D103" s="191"/>
    </row>
    <row r="104" spans="1:4" ht="12.75">
      <c r="A104" s="188"/>
      <c r="B104" s="189" t="s">
        <v>78</v>
      </c>
      <c r="C104" s="190" t="s">
        <v>77</v>
      </c>
      <c r="D104" s="191"/>
    </row>
    <row r="105" spans="1:4" ht="12.75">
      <c r="A105" s="188"/>
      <c r="B105" s="92" t="s">
        <v>80</v>
      </c>
      <c r="C105" s="192" t="s">
        <v>324</v>
      </c>
      <c r="D105" s="57"/>
    </row>
    <row r="106" spans="1:4" ht="12.75">
      <c r="A106" s="185">
        <v>18</v>
      </c>
      <c r="B106" s="186" t="s">
        <v>74</v>
      </c>
      <c r="C106" s="183"/>
      <c r="D106" s="187"/>
    </row>
    <row r="107" spans="1:4" ht="12.75">
      <c r="A107" s="188"/>
      <c r="B107" s="189" t="s">
        <v>76</v>
      </c>
      <c r="C107" s="190" t="s">
        <v>77</v>
      </c>
      <c r="D107" s="191"/>
    </row>
    <row r="108" spans="1:4" ht="12.75">
      <c r="A108" s="188"/>
      <c r="B108" s="189" t="s">
        <v>78</v>
      </c>
      <c r="C108" s="190" t="s">
        <v>77</v>
      </c>
      <c r="D108" s="191"/>
    </row>
    <row r="109" spans="1:4" ht="12.75">
      <c r="A109" s="188"/>
      <c r="B109" s="92" t="s">
        <v>80</v>
      </c>
      <c r="C109" s="192" t="s">
        <v>324</v>
      </c>
      <c r="D109" s="57"/>
    </row>
    <row r="110" spans="1:4" ht="12.75">
      <c r="A110" s="185">
        <v>19</v>
      </c>
      <c r="B110" s="186" t="s">
        <v>74</v>
      </c>
      <c r="C110" s="183"/>
      <c r="D110" s="187"/>
    </row>
    <row r="111" spans="1:4" ht="12.75">
      <c r="A111" s="188"/>
      <c r="B111" s="189" t="s">
        <v>76</v>
      </c>
      <c r="C111" s="190" t="s">
        <v>77</v>
      </c>
      <c r="D111" s="191"/>
    </row>
    <row r="112" spans="1:4" ht="12.75">
      <c r="A112" s="188"/>
      <c r="B112" s="189" t="s">
        <v>78</v>
      </c>
      <c r="C112" s="190" t="s">
        <v>77</v>
      </c>
      <c r="D112" s="191"/>
    </row>
    <row r="113" spans="1:4" ht="12.75">
      <c r="A113" s="188"/>
      <c r="B113" s="92" t="s">
        <v>80</v>
      </c>
      <c r="C113" s="192" t="s">
        <v>324</v>
      </c>
      <c r="D113" s="57"/>
    </row>
    <row r="114" spans="1:4" ht="12.75">
      <c r="A114" s="185">
        <v>20</v>
      </c>
      <c r="B114" s="186" t="s">
        <v>74</v>
      </c>
      <c r="C114" s="183"/>
      <c r="D114" s="187"/>
    </row>
    <row r="115" spans="1:4" ht="12.75">
      <c r="A115" s="188"/>
      <c r="B115" s="189" t="s">
        <v>76</v>
      </c>
      <c r="C115" s="190" t="s">
        <v>77</v>
      </c>
      <c r="D115" s="191"/>
    </row>
    <row r="116" spans="1:4" ht="12.75">
      <c r="A116" s="188"/>
      <c r="B116" s="189" t="s">
        <v>78</v>
      </c>
      <c r="C116" s="190" t="s">
        <v>77</v>
      </c>
      <c r="D116" s="191"/>
    </row>
    <row r="117" spans="1:4" ht="12.75">
      <c r="A117" s="194" t="s">
        <v>91</v>
      </c>
      <c r="B117" s="195"/>
      <c r="C117" s="195"/>
      <c r="D117" s="196"/>
    </row>
    <row r="118" spans="1:4" ht="12.75">
      <c r="A118" s="197">
        <v>27</v>
      </c>
      <c r="B118" s="198" t="s">
        <v>92</v>
      </c>
      <c r="C118" s="198" t="s">
        <v>428</v>
      </c>
      <c r="D118" s="199">
        <v>12</v>
      </c>
    </row>
    <row r="119" spans="1:4" ht="12.75">
      <c r="A119" s="197">
        <v>28</v>
      </c>
      <c r="B119" s="198" t="s">
        <v>93</v>
      </c>
      <c r="C119" s="198" t="s">
        <v>428</v>
      </c>
      <c r="D119" s="199">
        <f>D118</f>
        <v>12</v>
      </c>
    </row>
    <row r="120" spans="1:4" ht="12.75">
      <c r="A120" s="197">
        <v>29</v>
      </c>
      <c r="B120" s="198" t="s">
        <v>94</v>
      </c>
      <c r="C120" s="198" t="s">
        <v>428</v>
      </c>
      <c r="D120" s="199">
        <v>0</v>
      </c>
    </row>
    <row r="121" spans="1:4" ht="13.5" thickBot="1">
      <c r="A121" s="197">
        <v>30</v>
      </c>
      <c r="B121" s="200" t="s">
        <v>95</v>
      </c>
      <c r="C121" s="200" t="s">
        <v>324</v>
      </c>
      <c r="D121" s="201">
        <v>15394.64</v>
      </c>
    </row>
    <row r="122" spans="1:4" ht="17.25" customHeight="1">
      <c r="A122" s="202" t="s">
        <v>96</v>
      </c>
      <c r="B122" s="203"/>
      <c r="C122" s="203"/>
      <c r="D122" s="204"/>
    </row>
    <row r="123" spans="1:4" ht="25.5">
      <c r="A123" s="205">
        <v>31</v>
      </c>
      <c r="B123" s="206" t="s">
        <v>97</v>
      </c>
      <c r="C123" s="207" t="s">
        <v>324</v>
      </c>
      <c r="D123" s="208">
        <f>D124-D125</f>
        <v>-799375.12</v>
      </c>
    </row>
    <row r="124" spans="1:4" ht="12.75">
      <c r="A124" s="205">
        <f>A123+1</f>
        <v>32</v>
      </c>
      <c r="B124" s="207" t="s">
        <v>98</v>
      </c>
      <c r="C124" s="207" t="s">
        <v>324</v>
      </c>
      <c r="D124" s="208">
        <v>0</v>
      </c>
    </row>
    <row r="125" spans="1:4" ht="12.75">
      <c r="A125" s="205">
        <f>A124+1</f>
        <v>33</v>
      </c>
      <c r="B125" s="207" t="s">
        <v>99</v>
      </c>
      <c r="C125" s="207" t="s">
        <v>324</v>
      </c>
      <c r="D125" s="208">
        <f>D133+D144+D155+D166</f>
        <v>799375.12</v>
      </c>
    </row>
    <row r="126" spans="1:4" ht="12.75" customHeight="1">
      <c r="A126" s="205">
        <f>A125+1</f>
        <v>34</v>
      </c>
      <c r="B126" s="206" t="s">
        <v>100</v>
      </c>
      <c r="C126" s="207" t="s">
        <v>324</v>
      </c>
      <c r="D126" s="208">
        <f>D127-D128</f>
        <v>-1098138.4100000001</v>
      </c>
    </row>
    <row r="127" spans="1:4" ht="12.75" customHeight="1">
      <c r="A127" s="205">
        <f>A126+1</f>
        <v>35</v>
      </c>
      <c r="B127" s="207" t="s">
        <v>101</v>
      </c>
      <c r="C127" s="207" t="s">
        <v>324</v>
      </c>
      <c r="D127" s="208">
        <v>0</v>
      </c>
    </row>
    <row r="128" spans="1:4" ht="12.75">
      <c r="A128" s="205">
        <f>A127+1</f>
        <v>36</v>
      </c>
      <c r="B128" s="207" t="s">
        <v>102</v>
      </c>
      <c r="C128" s="207" t="s">
        <v>324</v>
      </c>
      <c r="D128" s="208">
        <f>D136+D147+D158+D169</f>
        <v>1098138.4100000001</v>
      </c>
    </row>
    <row r="129" spans="1:4" ht="29.25" customHeight="1">
      <c r="A129" s="209" t="s">
        <v>103</v>
      </c>
      <c r="B129" s="210"/>
      <c r="C129" s="210"/>
      <c r="D129" s="211"/>
    </row>
    <row r="130" spans="1:4" ht="39.75" customHeight="1">
      <c r="A130" s="170" t="s">
        <v>104</v>
      </c>
      <c r="B130" s="172" t="s">
        <v>319</v>
      </c>
      <c r="C130" s="212" t="s">
        <v>105</v>
      </c>
      <c r="D130" s="173"/>
    </row>
    <row r="131" spans="1:4" ht="15" customHeight="1">
      <c r="A131" s="170" t="s">
        <v>106</v>
      </c>
      <c r="B131" s="172" t="s">
        <v>662</v>
      </c>
      <c r="C131" s="171" t="s">
        <v>201</v>
      </c>
      <c r="D131" s="173" t="s">
        <v>669</v>
      </c>
    </row>
    <row r="132" spans="1:4" ht="15" customHeight="1">
      <c r="A132" s="170" t="s">
        <v>107</v>
      </c>
      <c r="B132" s="171" t="s">
        <v>108</v>
      </c>
      <c r="C132" s="171" t="s">
        <v>109</v>
      </c>
      <c r="D132" s="173">
        <f>ROUND(D137/1605.98,1)</f>
        <v>1816.6</v>
      </c>
    </row>
    <row r="133" spans="1:4" ht="15" customHeight="1">
      <c r="A133" s="170" t="s">
        <v>110</v>
      </c>
      <c r="B133" s="171" t="s">
        <v>41</v>
      </c>
      <c r="C133" s="171" t="s">
        <v>324</v>
      </c>
      <c r="D133" s="173">
        <v>604614.71</v>
      </c>
    </row>
    <row r="134" spans="1:4" ht="15" customHeight="1">
      <c r="A134" s="170" t="s">
        <v>111</v>
      </c>
      <c r="B134" s="171" t="s">
        <v>112</v>
      </c>
      <c r="C134" s="171" t="s">
        <v>324</v>
      </c>
      <c r="D134" s="173">
        <v>2757637.99</v>
      </c>
    </row>
    <row r="135" spans="1:4" ht="15" customHeight="1">
      <c r="A135" s="170" t="s">
        <v>113</v>
      </c>
      <c r="B135" s="171" t="s">
        <v>114</v>
      </c>
      <c r="C135" s="171" t="s">
        <v>324</v>
      </c>
      <c r="D135" s="173">
        <v>2585243.6</v>
      </c>
    </row>
    <row r="136" spans="1:4" ht="15" customHeight="1">
      <c r="A136" s="170" t="s">
        <v>115</v>
      </c>
      <c r="B136" s="171" t="s">
        <v>55</v>
      </c>
      <c r="C136" s="171" t="s">
        <v>324</v>
      </c>
      <c r="D136" s="173">
        <f>D133+D134-D135</f>
        <v>777009.1000000001</v>
      </c>
    </row>
    <row r="137" spans="1:6" ht="15" customHeight="1">
      <c r="A137" s="170" t="s">
        <v>116</v>
      </c>
      <c r="B137" s="171" t="s">
        <v>117</v>
      </c>
      <c r="C137" s="171" t="s">
        <v>324</v>
      </c>
      <c r="D137" s="175">
        <f>ROUND(E137*1.18,2)</f>
        <v>2917499.4</v>
      </c>
      <c r="E137" s="27">
        <v>2472457.12</v>
      </c>
      <c r="F137" s="213" t="s">
        <v>118</v>
      </c>
    </row>
    <row r="138" spans="1:4" ht="15" customHeight="1">
      <c r="A138" s="170" t="s">
        <v>119</v>
      </c>
      <c r="B138" s="171" t="s">
        <v>120</v>
      </c>
      <c r="C138" s="171" t="s">
        <v>324</v>
      </c>
      <c r="D138" s="173">
        <f>ROUND(197046632.58/198500080.13*D137,2)</f>
        <v>2896137.03</v>
      </c>
    </row>
    <row r="139" spans="1:4" ht="15" customHeight="1">
      <c r="A139" s="170" t="s">
        <v>121</v>
      </c>
      <c r="B139" s="174" t="s">
        <v>122</v>
      </c>
      <c r="C139" s="171" t="s">
        <v>324</v>
      </c>
      <c r="D139" s="173">
        <f>ROUND(73681446.38/198500080.13*D137,2)</f>
        <v>1082949.57</v>
      </c>
    </row>
    <row r="140" spans="1:4" ht="15" customHeight="1" thickBot="1">
      <c r="A140" s="214" t="s">
        <v>123</v>
      </c>
      <c r="B140" s="215" t="s">
        <v>124</v>
      </c>
      <c r="C140" s="216" t="s">
        <v>324</v>
      </c>
      <c r="D140" s="217">
        <v>0</v>
      </c>
    </row>
    <row r="141" spans="1:4" ht="36" customHeight="1">
      <c r="A141" s="170" t="s">
        <v>125</v>
      </c>
      <c r="B141" s="172" t="s">
        <v>319</v>
      </c>
      <c r="C141" s="218" t="s">
        <v>835</v>
      </c>
      <c r="D141" s="173"/>
    </row>
    <row r="142" spans="1:4" ht="15" customHeight="1">
      <c r="A142" s="170" t="s">
        <v>126</v>
      </c>
      <c r="B142" s="172" t="s">
        <v>662</v>
      </c>
      <c r="C142" s="171" t="s">
        <v>201</v>
      </c>
      <c r="D142" s="173" t="s">
        <v>127</v>
      </c>
    </row>
    <row r="143" spans="1:4" ht="15" customHeight="1">
      <c r="A143" s="170" t="s">
        <v>128</v>
      </c>
      <c r="B143" s="171" t="s">
        <v>108</v>
      </c>
      <c r="C143" s="171" t="s">
        <v>109</v>
      </c>
      <c r="D143" s="173">
        <f>ROUND(D148/28.03,1)</f>
        <v>19297</v>
      </c>
    </row>
    <row r="144" spans="1:4" ht="15" customHeight="1">
      <c r="A144" s="170" t="s">
        <v>129</v>
      </c>
      <c r="B144" s="171" t="s">
        <v>41</v>
      </c>
      <c r="C144" s="171" t="s">
        <v>324</v>
      </c>
      <c r="D144" s="173">
        <v>111334</v>
      </c>
    </row>
    <row r="145" spans="1:4" ht="15" customHeight="1">
      <c r="A145" s="170" t="s">
        <v>130</v>
      </c>
      <c r="B145" s="171" t="s">
        <v>112</v>
      </c>
      <c r="C145" s="171" t="s">
        <v>324</v>
      </c>
      <c r="D145" s="173">
        <v>500890</v>
      </c>
    </row>
    <row r="146" spans="1:4" ht="15" customHeight="1">
      <c r="A146" s="170" t="s">
        <v>131</v>
      </c>
      <c r="B146" s="171" t="s">
        <v>114</v>
      </c>
      <c r="C146" s="171" t="s">
        <v>324</v>
      </c>
      <c r="D146" s="173">
        <v>486511</v>
      </c>
    </row>
    <row r="147" spans="1:4" ht="15" customHeight="1">
      <c r="A147" s="170" t="s">
        <v>132</v>
      </c>
      <c r="B147" s="171" t="s">
        <v>55</v>
      </c>
      <c r="C147" s="171" t="s">
        <v>324</v>
      </c>
      <c r="D147" s="173">
        <f>D144+D145-D146</f>
        <v>125713</v>
      </c>
    </row>
    <row r="148" spans="1:6" ht="15" customHeight="1">
      <c r="A148" s="170" t="s">
        <v>133</v>
      </c>
      <c r="B148" s="171" t="s">
        <v>117</v>
      </c>
      <c r="C148" s="171" t="s">
        <v>324</v>
      </c>
      <c r="D148" s="175">
        <f>ROUND(E148*1.18,2)</f>
        <v>540895.79</v>
      </c>
      <c r="E148" s="27">
        <v>458386.26</v>
      </c>
      <c r="F148" s="213" t="s">
        <v>118</v>
      </c>
    </row>
    <row r="149" spans="1:4" ht="15" customHeight="1">
      <c r="A149" s="170" t="s">
        <v>134</v>
      </c>
      <c r="B149" s="171" t="s">
        <v>120</v>
      </c>
      <c r="C149" s="171" t="s">
        <v>324</v>
      </c>
      <c r="D149" s="173">
        <f>ROUND(75217758.95/67649533.13*D148,2)</f>
        <v>601407.98</v>
      </c>
    </row>
    <row r="150" spans="1:4" ht="15" customHeight="1">
      <c r="A150" s="170" t="s">
        <v>135</v>
      </c>
      <c r="B150" s="174" t="s">
        <v>122</v>
      </c>
      <c r="C150" s="171" t="s">
        <v>324</v>
      </c>
      <c r="D150" s="173">
        <f>ROUND(14455264.66/67649533.13*D148,2)</f>
        <v>115577.91</v>
      </c>
    </row>
    <row r="151" spans="1:4" ht="26.25" thickBot="1">
      <c r="A151" s="214" t="s">
        <v>136</v>
      </c>
      <c r="B151" s="215" t="s">
        <v>124</v>
      </c>
      <c r="C151" s="216" t="s">
        <v>324</v>
      </c>
      <c r="D151" s="217">
        <v>0</v>
      </c>
    </row>
    <row r="152" spans="1:4" ht="27" customHeight="1">
      <c r="A152" s="170" t="s">
        <v>137</v>
      </c>
      <c r="B152" s="172" t="s">
        <v>319</v>
      </c>
      <c r="C152" s="218" t="s">
        <v>745</v>
      </c>
      <c r="D152" s="173"/>
    </row>
    <row r="153" spans="1:4" ht="13.5">
      <c r="A153" s="170" t="s">
        <v>138</v>
      </c>
      <c r="B153" s="172" t="s">
        <v>662</v>
      </c>
      <c r="C153" s="171" t="s">
        <v>201</v>
      </c>
      <c r="D153" s="173" t="s">
        <v>127</v>
      </c>
    </row>
    <row r="154" spans="1:4" ht="12.75">
      <c r="A154" s="170" t="s">
        <v>139</v>
      </c>
      <c r="B154" s="171" t="s">
        <v>108</v>
      </c>
      <c r="C154" s="171" t="s">
        <v>109</v>
      </c>
      <c r="D154" s="173">
        <f>D143-0.03*12*7800</f>
        <v>16489</v>
      </c>
    </row>
    <row r="155" spans="1:4" ht="12.75">
      <c r="A155" s="170" t="s">
        <v>140</v>
      </c>
      <c r="B155" s="171" t="s">
        <v>41</v>
      </c>
      <c r="C155" s="171" t="s">
        <v>324</v>
      </c>
      <c r="D155" s="173">
        <v>79729</v>
      </c>
    </row>
    <row r="156" spans="1:4" ht="12.75" customHeight="1">
      <c r="A156" s="170" t="s">
        <v>141</v>
      </c>
      <c r="B156" s="171" t="s">
        <v>112</v>
      </c>
      <c r="C156" s="171" t="s">
        <v>324</v>
      </c>
      <c r="D156" s="173">
        <v>364699</v>
      </c>
    </row>
    <row r="157" spans="1:4" ht="12.75" customHeight="1">
      <c r="A157" s="170" t="s">
        <v>493</v>
      </c>
      <c r="B157" s="171" t="s">
        <v>114</v>
      </c>
      <c r="C157" s="171" t="s">
        <v>324</v>
      </c>
      <c r="D157" s="173">
        <v>348845</v>
      </c>
    </row>
    <row r="158" spans="1:4" ht="12.75" customHeight="1">
      <c r="A158" s="170" t="s">
        <v>494</v>
      </c>
      <c r="B158" s="171" t="s">
        <v>55</v>
      </c>
      <c r="C158" s="171" t="s">
        <v>324</v>
      </c>
      <c r="D158" s="173">
        <f>D155+D156-D157</f>
        <v>95583</v>
      </c>
    </row>
    <row r="159" spans="1:6" ht="12.75" customHeight="1">
      <c r="A159" s="170" t="s">
        <v>495</v>
      </c>
      <c r="B159" s="171" t="s">
        <v>117</v>
      </c>
      <c r="C159" s="171" t="s">
        <v>324</v>
      </c>
      <c r="D159" s="175">
        <f>ROUND(E159*1.18,2)</f>
        <v>378272.16</v>
      </c>
      <c r="E159" s="27">
        <v>320569.63</v>
      </c>
      <c r="F159" s="213" t="s">
        <v>118</v>
      </c>
    </row>
    <row r="160" spans="1:4" ht="12.75" customHeight="1">
      <c r="A160" s="170" t="s">
        <v>496</v>
      </c>
      <c r="B160" s="171" t="s">
        <v>120</v>
      </c>
      <c r="C160" s="171" t="s">
        <v>324</v>
      </c>
      <c r="D160" s="173">
        <f>ROUND(75217758.95/67649533.13*D159,2)</f>
        <v>420590.99</v>
      </c>
    </row>
    <row r="161" spans="1:4" ht="25.5">
      <c r="A161" s="170" t="s">
        <v>497</v>
      </c>
      <c r="B161" s="174" t="s">
        <v>122</v>
      </c>
      <c r="C161" s="171" t="s">
        <v>324</v>
      </c>
      <c r="D161" s="173">
        <f>ROUND(14455264.66/67649533.13*D159,2)</f>
        <v>80828.71</v>
      </c>
    </row>
    <row r="162" spans="1:4" ht="26.25" customHeight="1" thickBot="1">
      <c r="A162" s="214" t="s">
        <v>498</v>
      </c>
      <c r="B162" s="215" t="s">
        <v>124</v>
      </c>
      <c r="C162" s="216" t="s">
        <v>324</v>
      </c>
      <c r="D162" s="217">
        <v>0</v>
      </c>
    </row>
    <row r="163" spans="1:4" ht="37.5">
      <c r="A163" s="170" t="s">
        <v>499</v>
      </c>
      <c r="B163" s="172" t="s">
        <v>319</v>
      </c>
      <c r="C163" s="219" t="s">
        <v>500</v>
      </c>
      <c r="D163" s="173"/>
    </row>
    <row r="164" spans="1:4" ht="13.5" customHeight="1">
      <c r="A164" s="170" t="s">
        <v>501</v>
      </c>
      <c r="B164" s="172" t="s">
        <v>662</v>
      </c>
      <c r="C164" s="171" t="s">
        <v>201</v>
      </c>
      <c r="D164" s="173" t="s">
        <v>670</v>
      </c>
    </row>
    <row r="165" spans="1:4" ht="12.75">
      <c r="A165" s="170" t="s">
        <v>502</v>
      </c>
      <c r="B165" s="171" t="s">
        <v>108</v>
      </c>
      <c r="C165" s="171" t="s">
        <v>109</v>
      </c>
      <c r="D165" s="173">
        <f>ROUND(D170/3.83,1)</f>
        <v>44975</v>
      </c>
    </row>
    <row r="166" spans="1:4" ht="12.75">
      <c r="A166" s="170" t="s">
        <v>503</v>
      </c>
      <c r="B166" s="171" t="s">
        <v>41</v>
      </c>
      <c r="C166" s="171" t="s">
        <v>324</v>
      </c>
      <c r="D166" s="173">
        <v>3697.41</v>
      </c>
    </row>
    <row r="167" spans="1:4" ht="12.75" customHeight="1">
      <c r="A167" s="170" t="s">
        <v>504</v>
      </c>
      <c r="B167" s="171" t="s">
        <v>112</v>
      </c>
      <c r="C167" s="171" t="s">
        <v>324</v>
      </c>
      <c r="D167" s="173">
        <v>155285.01</v>
      </c>
    </row>
    <row r="168" spans="1:4" ht="12.75" customHeight="1">
      <c r="A168" s="170" t="s">
        <v>505</v>
      </c>
      <c r="B168" s="171" t="s">
        <v>114</v>
      </c>
      <c r="C168" s="171" t="s">
        <v>324</v>
      </c>
      <c r="D168" s="173">
        <v>59149.11</v>
      </c>
    </row>
    <row r="169" spans="1:4" ht="12.75" customHeight="1">
      <c r="A169" s="170" t="s">
        <v>506</v>
      </c>
      <c r="B169" s="171" t="s">
        <v>55</v>
      </c>
      <c r="C169" s="171" t="s">
        <v>324</v>
      </c>
      <c r="D169" s="173">
        <f>D166+D167-D168</f>
        <v>99833.31000000001</v>
      </c>
    </row>
    <row r="170" spans="1:6" ht="12.75" customHeight="1">
      <c r="A170" s="170" t="s">
        <v>507</v>
      </c>
      <c r="B170" s="171" t="s">
        <v>117</v>
      </c>
      <c r="C170" s="171" t="s">
        <v>324</v>
      </c>
      <c r="D170" s="175">
        <f>ROUND(E170*1.18,2)</f>
        <v>172254.24</v>
      </c>
      <c r="E170" s="27">
        <v>145978.17</v>
      </c>
      <c r="F170" s="213" t="s">
        <v>118</v>
      </c>
    </row>
    <row r="171" spans="1:4" ht="12.75" customHeight="1">
      <c r="A171" s="170" t="s">
        <v>508</v>
      </c>
      <c r="B171" s="171" t="s">
        <v>120</v>
      </c>
      <c r="C171" s="171" t="s">
        <v>324</v>
      </c>
      <c r="D171" s="173">
        <f>ROUND(7063221.41/16105544.66*D170,2)</f>
        <v>75543.54</v>
      </c>
    </row>
    <row r="172" spans="1:4" ht="25.5">
      <c r="A172" s="170" t="s">
        <v>509</v>
      </c>
      <c r="B172" s="174" t="s">
        <v>122</v>
      </c>
      <c r="C172" s="171" t="s">
        <v>324</v>
      </c>
      <c r="D172" s="173">
        <f>ROUND(9326800.88/16105544.66*D170,2)</f>
        <v>99753.29</v>
      </c>
    </row>
    <row r="173" spans="1:4" ht="26.25" customHeight="1" thickBot="1">
      <c r="A173" s="214" t="s">
        <v>510</v>
      </c>
      <c r="B173" s="215" t="s">
        <v>124</v>
      </c>
      <c r="C173" s="216" t="s">
        <v>324</v>
      </c>
      <c r="D173" s="217">
        <v>0</v>
      </c>
    </row>
    <row r="174" spans="1:4" ht="12.75" customHeight="1">
      <c r="A174" s="197">
        <v>48</v>
      </c>
      <c r="B174" s="198" t="s">
        <v>92</v>
      </c>
      <c r="C174" s="198" t="s">
        <v>428</v>
      </c>
      <c r="D174" s="199">
        <v>5</v>
      </c>
    </row>
    <row r="175" spans="1:4" ht="12.75" customHeight="1">
      <c r="A175" s="197">
        <f>A174+1</f>
        <v>49</v>
      </c>
      <c r="B175" s="198" t="s">
        <v>93</v>
      </c>
      <c r="C175" s="198" t="s">
        <v>428</v>
      </c>
      <c r="D175" s="199">
        <f>D174</f>
        <v>5</v>
      </c>
    </row>
    <row r="176" spans="1:4" ht="12.75" customHeight="1">
      <c r="A176" s="197">
        <f>A175+1</f>
        <v>50</v>
      </c>
      <c r="B176" s="198" t="s">
        <v>94</v>
      </c>
      <c r="C176" s="198" t="s">
        <v>428</v>
      </c>
      <c r="D176" s="199">
        <v>0</v>
      </c>
    </row>
    <row r="177" spans="1:4" ht="15" customHeight="1">
      <c r="A177" s="197">
        <f>A176+1</f>
        <v>51</v>
      </c>
      <c r="B177" s="198" t="s">
        <v>95</v>
      </c>
      <c r="C177" s="198" t="s">
        <v>324</v>
      </c>
      <c r="D177" s="199">
        <v>162445.42</v>
      </c>
    </row>
    <row r="178" spans="1:4" ht="12.75" customHeight="1">
      <c r="A178" s="220" t="s">
        <v>511</v>
      </c>
      <c r="B178" s="221"/>
      <c r="C178" s="221"/>
      <c r="D178" s="222"/>
    </row>
    <row r="179" spans="1:4" ht="15" customHeight="1">
      <c r="A179" s="223">
        <v>52</v>
      </c>
      <c r="B179" s="224" t="s">
        <v>512</v>
      </c>
      <c r="C179" s="225" t="s">
        <v>428</v>
      </c>
      <c r="D179" s="226">
        <v>16</v>
      </c>
    </row>
    <row r="180" spans="1:4" ht="15">
      <c r="A180" s="223">
        <f>A179+1</f>
        <v>53</v>
      </c>
      <c r="B180" s="224" t="s">
        <v>513</v>
      </c>
      <c r="C180" s="225" t="s">
        <v>428</v>
      </c>
      <c r="D180" s="226">
        <v>4</v>
      </c>
    </row>
    <row r="181" spans="1:4" ht="27" customHeight="1">
      <c r="A181" s="223">
        <f>A180+1</f>
        <v>54</v>
      </c>
      <c r="B181" s="227" t="s">
        <v>514</v>
      </c>
      <c r="C181" s="225" t="s">
        <v>324</v>
      </c>
      <c r="D181" s="226">
        <v>0</v>
      </c>
    </row>
  </sheetData>
  <sheetProtection/>
  <mergeCells count="12">
    <mergeCell ref="A26:D26"/>
    <mergeCell ref="B27:D27"/>
    <mergeCell ref="B29:D29"/>
    <mergeCell ref="B31:D31"/>
    <mergeCell ref="C62:D62"/>
    <mergeCell ref="C66:D66"/>
    <mergeCell ref="C70:D70"/>
    <mergeCell ref="C74:D74"/>
    <mergeCell ref="B33:D33"/>
    <mergeCell ref="B35:D35"/>
    <mergeCell ref="C54:D54"/>
    <mergeCell ref="C58:D5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229" customWidth="1"/>
    <col min="2" max="2" width="60.140625" style="229" customWidth="1"/>
    <col min="3" max="3" width="19.7109375" style="229" customWidth="1"/>
    <col min="4" max="4" width="14.57421875" style="229" customWidth="1"/>
    <col min="5" max="5" width="9.140625" style="230" hidden="1" customWidth="1"/>
    <col min="6" max="6" width="9.140625" style="229" hidden="1" customWidth="1"/>
    <col min="7" max="16384" width="9.140625" style="229" customWidth="1"/>
  </cols>
  <sheetData>
    <row r="1" ht="15.75">
      <c r="A1" s="228" t="s">
        <v>878</v>
      </c>
    </row>
    <row r="2" ht="16.5" thickBot="1">
      <c r="A2" s="228" t="s">
        <v>33</v>
      </c>
    </row>
    <row r="3" spans="1:4" ht="20.25" customHeight="1" thickBot="1">
      <c r="A3" s="621" t="s">
        <v>853</v>
      </c>
      <c r="B3" s="622"/>
      <c r="C3" s="622"/>
      <c r="D3" s="623"/>
    </row>
    <row r="4" spans="1:4" ht="36.75" customHeight="1">
      <c r="A4" s="231" t="s">
        <v>843</v>
      </c>
      <c r="B4" s="232" t="s">
        <v>197</v>
      </c>
      <c r="C4" s="232" t="s">
        <v>266</v>
      </c>
      <c r="D4" s="233" t="s">
        <v>199</v>
      </c>
    </row>
    <row r="5" spans="1:5" ht="15.75">
      <c r="A5" s="234" t="s">
        <v>460</v>
      </c>
      <c r="B5" s="235" t="s">
        <v>200</v>
      </c>
      <c r="C5" s="236" t="s">
        <v>201</v>
      </c>
      <c r="D5" s="237">
        <v>42825</v>
      </c>
      <c r="E5" s="230">
        <v>1</v>
      </c>
    </row>
    <row r="6" spans="1:5" ht="15.75">
      <c r="A6" s="234" t="s">
        <v>461</v>
      </c>
      <c r="B6" s="235" t="s">
        <v>35</v>
      </c>
      <c r="C6" s="236" t="s">
        <v>201</v>
      </c>
      <c r="D6" s="237" t="s">
        <v>854</v>
      </c>
      <c r="E6" s="230">
        <v>2</v>
      </c>
    </row>
    <row r="7" spans="1:5" ht="16.5" thickBot="1">
      <c r="A7" s="238" t="s">
        <v>743</v>
      </c>
      <c r="B7" s="239" t="s">
        <v>37</v>
      </c>
      <c r="C7" s="240" t="s">
        <v>201</v>
      </c>
      <c r="D7" s="241" t="s">
        <v>855</v>
      </c>
      <c r="E7" s="230">
        <v>3</v>
      </c>
    </row>
    <row r="8" spans="1:5" ht="27.75" customHeight="1">
      <c r="A8" s="242" t="s">
        <v>38</v>
      </c>
      <c r="B8" s="243"/>
      <c r="C8" s="243"/>
      <c r="D8" s="244"/>
      <c r="E8" s="229">
        <v>4</v>
      </c>
    </row>
    <row r="9" spans="1:5" ht="13.5">
      <c r="A9" s="245" t="s">
        <v>744</v>
      </c>
      <c r="B9" s="246" t="s">
        <v>39</v>
      </c>
      <c r="C9" s="247" t="s">
        <v>324</v>
      </c>
      <c r="D9" s="248">
        <v>1050.52</v>
      </c>
      <c r="E9" s="229">
        <v>5</v>
      </c>
    </row>
    <row r="10" spans="1:5" ht="13.5">
      <c r="A10" s="245" t="s">
        <v>208</v>
      </c>
      <c r="B10" s="246" t="s">
        <v>40</v>
      </c>
      <c r="C10" s="247" t="s">
        <v>324</v>
      </c>
      <c r="D10" s="248">
        <v>0</v>
      </c>
      <c r="E10" s="229">
        <v>6</v>
      </c>
    </row>
    <row r="11" spans="1:5" ht="13.5">
      <c r="A11" s="245" t="s">
        <v>209</v>
      </c>
      <c r="B11" s="246" t="s">
        <v>41</v>
      </c>
      <c r="C11" s="247" t="s">
        <v>324</v>
      </c>
      <c r="D11" s="248">
        <v>458494.56</v>
      </c>
      <c r="E11" s="229">
        <v>7</v>
      </c>
    </row>
    <row r="12" spans="1:5" ht="25.5">
      <c r="A12" s="245" t="s">
        <v>211</v>
      </c>
      <c r="B12" s="249" t="s">
        <v>42</v>
      </c>
      <c r="C12" s="246" t="s">
        <v>324</v>
      </c>
      <c r="D12" s="248">
        <v>2215797.95</v>
      </c>
      <c r="E12" s="229">
        <v>8</v>
      </c>
    </row>
    <row r="13" spans="1:5" ht="13.5">
      <c r="A13" s="245" t="s">
        <v>213</v>
      </c>
      <c r="B13" s="246" t="s">
        <v>43</v>
      </c>
      <c r="C13" s="247" t="s">
        <v>324</v>
      </c>
      <c r="D13" s="248">
        <v>1674364.47</v>
      </c>
      <c r="E13" s="229">
        <v>9</v>
      </c>
    </row>
    <row r="14" spans="1:5" ht="13.5">
      <c r="A14" s="245" t="s">
        <v>215</v>
      </c>
      <c r="B14" s="246" t="s">
        <v>44</v>
      </c>
      <c r="C14" s="247" t="s">
        <v>324</v>
      </c>
      <c r="D14" s="248">
        <v>315218.12</v>
      </c>
      <c r="E14" s="229">
        <v>10</v>
      </c>
    </row>
    <row r="15" spans="1:5" ht="12.75">
      <c r="A15" s="245" t="s">
        <v>217</v>
      </c>
      <c r="B15" s="246" t="s">
        <v>45</v>
      </c>
      <c r="C15" s="246" t="s">
        <v>324</v>
      </c>
      <c r="D15" s="248">
        <v>226215.36</v>
      </c>
      <c r="E15" s="229">
        <v>11</v>
      </c>
    </row>
    <row r="16" spans="1:5" ht="12.75">
      <c r="A16" s="245" t="s">
        <v>287</v>
      </c>
      <c r="B16" s="246" t="s">
        <v>46</v>
      </c>
      <c r="C16" s="246" t="s">
        <v>324</v>
      </c>
      <c r="D16" s="248">
        <v>2219495.54</v>
      </c>
      <c r="E16" s="229">
        <v>12</v>
      </c>
    </row>
    <row r="17" spans="1:5" ht="12.75">
      <c r="A17" s="245" t="s">
        <v>221</v>
      </c>
      <c r="B17" s="246" t="s">
        <v>47</v>
      </c>
      <c r="C17" s="246" t="s">
        <v>324</v>
      </c>
      <c r="D17" s="248">
        <v>2219495.54</v>
      </c>
      <c r="E17" s="229">
        <v>13</v>
      </c>
    </row>
    <row r="18" spans="1:5" ht="12.75">
      <c r="A18" s="245" t="s">
        <v>223</v>
      </c>
      <c r="B18" s="246" t="s">
        <v>48</v>
      </c>
      <c r="C18" s="246" t="s">
        <v>324</v>
      </c>
      <c r="D18" s="248">
        <v>0</v>
      </c>
      <c r="E18" s="229">
        <v>14</v>
      </c>
    </row>
    <row r="19" spans="1:5" ht="12.75">
      <c r="A19" s="245" t="s">
        <v>225</v>
      </c>
      <c r="B19" s="246" t="s">
        <v>49</v>
      </c>
      <c r="C19" s="246" t="s">
        <v>324</v>
      </c>
      <c r="D19" s="248">
        <v>0</v>
      </c>
      <c r="E19" s="229">
        <v>15</v>
      </c>
    </row>
    <row r="20" spans="1:5" ht="13.5">
      <c r="A20" s="245" t="s">
        <v>227</v>
      </c>
      <c r="B20" s="246" t="s">
        <v>50</v>
      </c>
      <c r="C20" s="247" t="s">
        <v>324</v>
      </c>
      <c r="D20" s="248">
        <v>0</v>
      </c>
      <c r="E20" s="229">
        <v>16</v>
      </c>
    </row>
    <row r="21" spans="1:5" ht="13.5">
      <c r="A21" s="245" t="s">
        <v>229</v>
      </c>
      <c r="B21" s="246" t="s">
        <v>51</v>
      </c>
      <c r="C21" s="247" t="s">
        <v>324</v>
      </c>
      <c r="D21" s="248">
        <v>0</v>
      </c>
      <c r="E21" s="229">
        <v>17</v>
      </c>
    </row>
    <row r="22" spans="1:5" ht="13.5">
      <c r="A22" s="245" t="s">
        <v>231</v>
      </c>
      <c r="B22" s="246" t="s">
        <v>52</v>
      </c>
      <c r="C22" s="247" t="s">
        <v>324</v>
      </c>
      <c r="D22" s="248">
        <v>2220546.06</v>
      </c>
      <c r="E22" s="229">
        <v>18</v>
      </c>
    </row>
    <row r="23" spans="1:5" ht="12.75">
      <c r="A23" s="245" t="s">
        <v>234</v>
      </c>
      <c r="B23" s="246" t="s">
        <v>53</v>
      </c>
      <c r="C23" s="246" t="s">
        <v>324</v>
      </c>
      <c r="D23" s="248">
        <v>19402.29</v>
      </c>
      <c r="E23" s="229">
        <v>19</v>
      </c>
    </row>
    <row r="24" spans="1:5" ht="12.75">
      <c r="A24" s="245" t="s">
        <v>236</v>
      </c>
      <c r="B24" s="246" t="s">
        <v>54</v>
      </c>
      <c r="C24" s="246" t="s">
        <v>324</v>
      </c>
      <c r="D24" s="248">
        <v>0</v>
      </c>
      <c r="E24" s="229">
        <v>20</v>
      </c>
    </row>
    <row r="25" spans="1:5" ht="13.5" thickBot="1">
      <c r="A25" s="250" t="s">
        <v>238</v>
      </c>
      <c r="B25" s="251" t="s">
        <v>55</v>
      </c>
      <c r="C25" s="251" t="s">
        <v>324</v>
      </c>
      <c r="D25" s="252">
        <v>473148.74</v>
      </c>
      <c r="E25" s="229">
        <v>21</v>
      </c>
    </row>
    <row r="26" spans="1:5" ht="34.5" customHeight="1">
      <c r="A26" s="631" t="s">
        <v>56</v>
      </c>
      <c r="B26" s="632"/>
      <c r="C26" s="632"/>
      <c r="D26" s="633"/>
      <c r="E26" s="229">
        <v>22</v>
      </c>
    </row>
    <row r="27" spans="1:5" ht="28.5" customHeight="1">
      <c r="A27" s="253" t="s">
        <v>57</v>
      </c>
      <c r="B27" s="634" t="s">
        <v>58</v>
      </c>
      <c r="C27" s="635"/>
      <c r="D27" s="636"/>
      <c r="E27" s="230">
        <v>23</v>
      </c>
    </row>
    <row r="28" spans="1:5" ht="12.75" customHeight="1">
      <c r="A28" s="254" t="s">
        <v>59</v>
      </c>
      <c r="B28" s="255" t="s">
        <v>60</v>
      </c>
      <c r="C28" s="246" t="s">
        <v>324</v>
      </c>
      <c r="D28" s="248">
        <v>73264.44</v>
      </c>
      <c r="E28" s="230">
        <v>24</v>
      </c>
    </row>
    <row r="29" spans="1:5" ht="29.25" customHeight="1">
      <c r="A29" s="254" t="s">
        <v>61</v>
      </c>
      <c r="B29" s="634" t="s">
        <v>62</v>
      </c>
      <c r="C29" s="635"/>
      <c r="D29" s="636"/>
      <c r="E29" s="230">
        <v>25</v>
      </c>
    </row>
    <row r="30" spans="1:5" ht="12.75">
      <c r="A30" s="254" t="s">
        <v>63</v>
      </c>
      <c r="B30" s="255" t="s">
        <v>60</v>
      </c>
      <c r="C30" s="246" t="s">
        <v>324</v>
      </c>
      <c r="D30" s="248">
        <v>426715.86</v>
      </c>
      <c r="E30" s="230">
        <v>26</v>
      </c>
    </row>
    <row r="31" spans="1:5" ht="17.25" customHeight="1">
      <c r="A31" s="254" t="s">
        <v>64</v>
      </c>
      <c r="B31" s="634" t="s">
        <v>65</v>
      </c>
      <c r="C31" s="635"/>
      <c r="D31" s="636"/>
      <c r="E31" s="230">
        <v>27</v>
      </c>
    </row>
    <row r="32" spans="1:5" ht="12.75">
      <c r="A32" s="254" t="s">
        <v>66</v>
      </c>
      <c r="B32" s="255" t="s">
        <v>60</v>
      </c>
      <c r="C32" s="246" t="s">
        <v>324</v>
      </c>
      <c r="D32" s="248">
        <v>54484.827000000514</v>
      </c>
      <c r="E32" s="230">
        <v>28</v>
      </c>
    </row>
    <row r="33" spans="1:5" ht="16.5" customHeight="1">
      <c r="A33" s="254" t="s">
        <v>67</v>
      </c>
      <c r="B33" s="634" t="s">
        <v>68</v>
      </c>
      <c r="C33" s="635"/>
      <c r="D33" s="636"/>
      <c r="E33" s="230">
        <v>29</v>
      </c>
    </row>
    <row r="34" spans="1:5" ht="12.75">
      <c r="A34" s="254" t="s">
        <v>69</v>
      </c>
      <c r="B34" s="255" t="s">
        <v>60</v>
      </c>
      <c r="C34" s="246" t="s">
        <v>324</v>
      </c>
      <c r="D34" s="248">
        <v>226215.36</v>
      </c>
      <c r="E34" s="230">
        <v>30</v>
      </c>
    </row>
    <row r="35" spans="1:5" ht="16.5" customHeight="1">
      <c r="A35" s="254" t="s">
        <v>70</v>
      </c>
      <c r="B35" s="634" t="s">
        <v>71</v>
      </c>
      <c r="C35" s="635"/>
      <c r="D35" s="636"/>
      <c r="E35" s="230">
        <v>31</v>
      </c>
    </row>
    <row r="36" spans="1:5" ht="13.5" thickBot="1">
      <c r="A36" s="256" t="s">
        <v>72</v>
      </c>
      <c r="B36" s="257" t="s">
        <v>60</v>
      </c>
      <c r="C36" s="258" t="s">
        <v>324</v>
      </c>
      <c r="D36" s="259">
        <v>1435117.463</v>
      </c>
      <c r="E36" s="230">
        <v>32</v>
      </c>
    </row>
    <row r="37" spans="1:5" ht="13.5" thickBot="1">
      <c r="A37" s="639" t="s">
        <v>73</v>
      </c>
      <c r="B37" s="640"/>
      <c r="C37" s="640"/>
      <c r="D37" s="641"/>
      <c r="E37" s="230">
        <v>33</v>
      </c>
    </row>
    <row r="38" spans="1:5" ht="12.75">
      <c r="A38" s="260">
        <v>1</v>
      </c>
      <c r="B38" s="261" t="s">
        <v>74</v>
      </c>
      <c r="C38" s="262" t="s">
        <v>75</v>
      </c>
      <c r="D38" s="263"/>
      <c r="E38" s="230">
        <v>34</v>
      </c>
    </row>
    <row r="39" spans="1:5" ht="12.75">
      <c r="A39" s="264"/>
      <c r="B39" s="265" t="s">
        <v>76</v>
      </c>
      <c r="C39" s="266" t="s">
        <v>77</v>
      </c>
      <c r="D39" s="267" t="s">
        <v>729</v>
      </c>
      <c r="E39" s="230">
        <v>35</v>
      </c>
    </row>
    <row r="40" spans="1:5" ht="12.75">
      <c r="A40" s="264"/>
      <c r="B40" s="265" t="s">
        <v>78</v>
      </c>
      <c r="C40" s="266" t="s">
        <v>77</v>
      </c>
      <c r="D40" s="267" t="s">
        <v>79</v>
      </c>
      <c r="E40" s="230">
        <v>36</v>
      </c>
    </row>
    <row r="41" spans="1:5" ht="13.5" thickBot="1">
      <c r="A41" s="268"/>
      <c r="B41" s="269" t="s">
        <v>80</v>
      </c>
      <c r="C41" s="270" t="s">
        <v>324</v>
      </c>
      <c r="D41" s="271">
        <v>2.42</v>
      </c>
      <c r="E41" s="230">
        <v>37</v>
      </c>
    </row>
    <row r="42" spans="1:5" ht="12.75">
      <c r="A42" s="260">
        <v>2</v>
      </c>
      <c r="B42" s="261" t="s">
        <v>74</v>
      </c>
      <c r="C42" s="262" t="s">
        <v>81</v>
      </c>
      <c r="D42" s="263"/>
      <c r="E42" s="230">
        <v>38</v>
      </c>
    </row>
    <row r="43" spans="1:5" ht="12.75">
      <c r="A43" s="264"/>
      <c r="B43" s="265" t="s">
        <v>76</v>
      </c>
      <c r="C43" s="266" t="s">
        <v>77</v>
      </c>
      <c r="D43" s="267" t="s">
        <v>491</v>
      </c>
      <c r="E43" s="230">
        <v>39</v>
      </c>
    </row>
    <row r="44" spans="1:5" ht="12.75">
      <c r="A44" s="264"/>
      <c r="B44" s="265" t="s">
        <v>78</v>
      </c>
      <c r="C44" s="266" t="s">
        <v>77</v>
      </c>
      <c r="D44" s="267" t="s">
        <v>79</v>
      </c>
      <c r="E44" s="230">
        <v>40</v>
      </c>
    </row>
    <row r="45" spans="1:5" ht="13.5" thickBot="1">
      <c r="A45" s="268"/>
      <c r="B45" s="269" t="s">
        <v>80</v>
      </c>
      <c r="C45" s="270" t="s">
        <v>324</v>
      </c>
      <c r="D45" s="271">
        <v>1</v>
      </c>
      <c r="E45" s="230">
        <v>41</v>
      </c>
    </row>
    <row r="46" spans="1:5" ht="12.75">
      <c r="A46" s="260">
        <v>3</v>
      </c>
      <c r="B46" s="261" t="s">
        <v>74</v>
      </c>
      <c r="C46" s="262" t="s">
        <v>83</v>
      </c>
      <c r="D46" s="263"/>
      <c r="E46" s="230">
        <v>42</v>
      </c>
    </row>
    <row r="47" spans="1:5" ht="12.75">
      <c r="A47" s="264"/>
      <c r="B47" s="265" t="s">
        <v>76</v>
      </c>
      <c r="C47" s="266" t="s">
        <v>77</v>
      </c>
      <c r="D47" s="267" t="s">
        <v>82</v>
      </c>
      <c r="E47" s="230">
        <v>43</v>
      </c>
    </row>
    <row r="48" spans="1:5" ht="12.75">
      <c r="A48" s="264"/>
      <c r="B48" s="265" t="s">
        <v>78</v>
      </c>
      <c r="C48" s="266" t="s">
        <v>77</v>
      </c>
      <c r="D48" s="267" t="s">
        <v>79</v>
      </c>
      <c r="E48" s="230">
        <v>44</v>
      </c>
    </row>
    <row r="49" spans="1:5" ht="13.5" thickBot="1">
      <c r="A49" s="268"/>
      <c r="B49" s="269" t="s">
        <v>80</v>
      </c>
      <c r="C49" s="270" t="s">
        <v>324</v>
      </c>
      <c r="D49" s="271">
        <v>3.77</v>
      </c>
      <c r="E49" s="230">
        <v>45</v>
      </c>
    </row>
    <row r="50" spans="1:5" ht="12.75">
      <c r="A50" s="260">
        <v>4</v>
      </c>
      <c r="B50" s="261" t="s">
        <v>74</v>
      </c>
      <c r="C50" s="262" t="s">
        <v>84</v>
      </c>
      <c r="D50" s="263"/>
      <c r="E50" s="230">
        <v>46</v>
      </c>
    </row>
    <row r="51" spans="1:5" ht="12.75">
      <c r="A51" s="264"/>
      <c r="B51" s="265" t="s">
        <v>76</v>
      </c>
      <c r="C51" s="266" t="s">
        <v>77</v>
      </c>
      <c r="D51" s="267" t="s">
        <v>735</v>
      </c>
      <c r="E51" s="230">
        <v>47</v>
      </c>
    </row>
    <row r="52" spans="1:5" ht="12.75">
      <c r="A52" s="264"/>
      <c r="B52" s="265" t="s">
        <v>78</v>
      </c>
      <c r="C52" s="266" t="s">
        <v>77</v>
      </c>
      <c r="D52" s="267" t="s">
        <v>79</v>
      </c>
      <c r="E52" s="230">
        <v>48</v>
      </c>
    </row>
    <row r="53" spans="1:5" ht="13.5" thickBot="1">
      <c r="A53" s="268"/>
      <c r="B53" s="269" t="s">
        <v>80</v>
      </c>
      <c r="C53" s="270" t="s">
        <v>324</v>
      </c>
      <c r="D53" s="271">
        <v>0.83</v>
      </c>
      <c r="E53" s="230">
        <v>49</v>
      </c>
    </row>
    <row r="54" spans="1:5" ht="26.25" customHeight="1">
      <c r="A54" s="260">
        <v>5</v>
      </c>
      <c r="B54" s="261" t="s">
        <v>74</v>
      </c>
      <c r="C54" s="637" t="s">
        <v>85</v>
      </c>
      <c r="D54" s="638"/>
      <c r="E54" s="230">
        <v>50</v>
      </c>
    </row>
    <row r="55" spans="1:5" ht="12.75">
      <c r="A55" s="264"/>
      <c r="B55" s="265" t="s">
        <v>76</v>
      </c>
      <c r="C55" s="266" t="s">
        <v>77</v>
      </c>
      <c r="D55" s="267" t="s">
        <v>86</v>
      </c>
      <c r="E55" s="230">
        <v>51</v>
      </c>
    </row>
    <row r="56" spans="1:5" ht="12.75">
      <c r="A56" s="264"/>
      <c r="B56" s="265" t="s">
        <v>78</v>
      </c>
      <c r="C56" s="266" t="s">
        <v>77</v>
      </c>
      <c r="D56" s="267" t="s">
        <v>79</v>
      </c>
      <c r="E56" s="230">
        <v>52</v>
      </c>
    </row>
    <row r="57" spans="1:5" ht="13.5" thickBot="1">
      <c r="A57" s="268"/>
      <c r="B57" s="269" t="s">
        <v>80</v>
      </c>
      <c r="C57" s="270" t="s">
        <v>324</v>
      </c>
      <c r="D57" s="271">
        <v>0.74</v>
      </c>
      <c r="E57" s="230">
        <v>53</v>
      </c>
    </row>
    <row r="58" spans="1:5" ht="64.5" customHeight="1">
      <c r="A58" s="260">
        <v>6</v>
      </c>
      <c r="B58" s="261" t="s">
        <v>74</v>
      </c>
      <c r="C58" s="637" t="s">
        <v>62</v>
      </c>
      <c r="D58" s="638"/>
      <c r="E58" s="230">
        <v>54</v>
      </c>
    </row>
    <row r="59" spans="1:5" ht="12.75">
      <c r="A59" s="264"/>
      <c r="B59" s="265" t="s">
        <v>76</v>
      </c>
      <c r="C59" s="266" t="s">
        <v>77</v>
      </c>
      <c r="D59" s="267" t="s">
        <v>88</v>
      </c>
      <c r="E59" s="230">
        <v>55</v>
      </c>
    </row>
    <row r="60" spans="1:5" ht="12.75">
      <c r="A60" s="264"/>
      <c r="B60" s="265" t="s">
        <v>78</v>
      </c>
      <c r="C60" s="266" t="s">
        <v>77</v>
      </c>
      <c r="D60" s="267" t="s">
        <v>79</v>
      </c>
      <c r="E60" s="230">
        <v>56</v>
      </c>
    </row>
    <row r="61" spans="1:5" ht="13.5" thickBot="1">
      <c r="A61" s="268"/>
      <c r="B61" s="269" t="s">
        <v>80</v>
      </c>
      <c r="C61" s="270" t="s">
        <v>324</v>
      </c>
      <c r="D61" s="271">
        <v>4.31</v>
      </c>
      <c r="E61" s="230">
        <v>57</v>
      </c>
    </row>
    <row r="62" spans="1:5" ht="54.75" customHeight="1">
      <c r="A62" s="260">
        <v>7</v>
      </c>
      <c r="B62" s="261" t="s">
        <v>74</v>
      </c>
      <c r="C62" s="637" t="s">
        <v>68</v>
      </c>
      <c r="D62" s="638"/>
      <c r="E62" s="230">
        <v>58</v>
      </c>
    </row>
    <row r="63" spans="1:5" ht="12.75">
      <c r="A63" s="264"/>
      <c r="B63" s="265" t="s">
        <v>76</v>
      </c>
      <c r="C63" s="266" t="s">
        <v>77</v>
      </c>
      <c r="D63" s="267" t="s">
        <v>729</v>
      </c>
      <c r="E63" s="230">
        <v>59</v>
      </c>
    </row>
    <row r="64" spans="1:5" ht="12.75">
      <c r="A64" s="264"/>
      <c r="B64" s="265" t="s">
        <v>78</v>
      </c>
      <c r="C64" s="266" t="s">
        <v>77</v>
      </c>
      <c r="D64" s="267" t="s">
        <v>79</v>
      </c>
      <c r="E64" s="230">
        <v>60</v>
      </c>
    </row>
    <row r="65" spans="1:5" ht="13.5" thickBot="1">
      <c r="A65" s="268"/>
      <c r="B65" s="269" t="s">
        <v>80</v>
      </c>
      <c r="C65" s="270" t="s">
        <v>324</v>
      </c>
      <c r="D65" s="271">
        <v>2.44</v>
      </c>
      <c r="E65" s="230">
        <v>61</v>
      </c>
    </row>
    <row r="66" spans="1:5" ht="27" customHeight="1">
      <c r="A66" s="260">
        <v>8</v>
      </c>
      <c r="B66" s="261" t="s">
        <v>74</v>
      </c>
      <c r="C66" s="637" t="s">
        <v>89</v>
      </c>
      <c r="D66" s="638"/>
      <c r="E66" s="230">
        <v>62</v>
      </c>
    </row>
    <row r="67" spans="1:5" ht="12.75">
      <c r="A67" s="264"/>
      <c r="B67" s="265" t="s">
        <v>76</v>
      </c>
      <c r="C67" s="642" t="s">
        <v>603</v>
      </c>
      <c r="D67" s="643"/>
      <c r="E67" s="230">
        <v>63</v>
      </c>
    </row>
    <row r="68" spans="1:5" ht="12.75">
      <c r="A68" s="264"/>
      <c r="B68" s="265" t="s">
        <v>78</v>
      </c>
      <c r="C68" s="266" t="s">
        <v>77</v>
      </c>
      <c r="D68" s="267" t="s">
        <v>79</v>
      </c>
      <c r="E68" s="230">
        <v>64</v>
      </c>
    </row>
    <row r="69" spans="1:5" ht="13.5" thickBot="1">
      <c r="A69" s="268"/>
      <c r="B69" s="269" t="s">
        <v>80</v>
      </c>
      <c r="C69" s="270" t="s">
        <v>324</v>
      </c>
      <c r="D69" s="271">
        <v>14.5</v>
      </c>
      <c r="E69" s="230">
        <v>65</v>
      </c>
    </row>
    <row r="70" spans="1:5" ht="29.25" customHeight="1">
      <c r="A70" s="260">
        <v>9</v>
      </c>
      <c r="B70" s="261" t="s">
        <v>74</v>
      </c>
      <c r="C70" s="637" t="s">
        <v>90</v>
      </c>
      <c r="D70" s="638"/>
      <c r="E70" s="230">
        <v>66</v>
      </c>
    </row>
    <row r="71" spans="1:5" ht="12.75">
      <c r="A71" s="264"/>
      <c r="B71" s="265" t="s">
        <v>76</v>
      </c>
      <c r="C71" s="266" t="s">
        <v>77</v>
      </c>
      <c r="D71" s="267" t="s">
        <v>735</v>
      </c>
      <c r="E71" s="230">
        <v>67</v>
      </c>
    </row>
    <row r="72" spans="1:5" ht="12.75">
      <c r="A72" s="264"/>
      <c r="B72" s="265" t="s">
        <v>78</v>
      </c>
      <c r="C72" s="266" t="s">
        <v>77</v>
      </c>
      <c r="D72" s="267" t="s">
        <v>79</v>
      </c>
      <c r="E72" s="230">
        <v>68</v>
      </c>
    </row>
    <row r="73" spans="1:5" ht="13.5" thickBot="1">
      <c r="A73" s="268"/>
      <c r="B73" s="269" t="s">
        <v>80</v>
      </c>
      <c r="C73" s="270" t="s">
        <v>324</v>
      </c>
      <c r="D73" s="271">
        <v>4.49</v>
      </c>
      <c r="E73" s="230">
        <v>69</v>
      </c>
    </row>
    <row r="74" spans="1:5" ht="30" customHeight="1">
      <c r="A74" s="260">
        <v>10</v>
      </c>
      <c r="B74" s="261" t="s">
        <v>74</v>
      </c>
      <c r="C74" s="637" t="s">
        <v>142</v>
      </c>
      <c r="D74" s="638"/>
      <c r="E74" s="230">
        <v>70</v>
      </c>
    </row>
    <row r="75" spans="1:5" ht="12.75">
      <c r="A75" s="264"/>
      <c r="B75" s="265" t="s">
        <v>76</v>
      </c>
      <c r="C75" s="266" t="s">
        <v>77</v>
      </c>
      <c r="D75" s="267" t="s">
        <v>729</v>
      </c>
      <c r="E75" s="230">
        <v>71</v>
      </c>
    </row>
    <row r="76" spans="1:5" ht="12.75">
      <c r="A76" s="264"/>
      <c r="B76" s="265" t="s">
        <v>78</v>
      </c>
      <c r="C76" s="266" t="s">
        <v>77</v>
      </c>
      <c r="D76" s="267" t="s">
        <v>79</v>
      </c>
      <c r="E76" s="230">
        <v>72</v>
      </c>
    </row>
    <row r="77" spans="1:5" ht="13.5" thickBot="1">
      <c r="A77" s="268"/>
      <c r="B77" s="269" t="s">
        <v>80</v>
      </c>
      <c r="C77" s="270" t="s">
        <v>324</v>
      </c>
      <c r="D77" s="271">
        <v>0.9</v>
      </c>
      <c r="E77" s="230">
        <v>73</v>
      </c>
    </row>
    <row r="78" spans="1:5" ht="41.25" customHeight="1">
      <c r="A78" s="260">
        <v>11</v>
      </c>
      <c r="B78" s="261" t="s">
        <v>74</v>
      </c>
      <c r="C78" s="637" t="s">
        <v>492</v>
      </c>
      <c r="D78" s="638"/>
      <c r="E78" s="230">
        <v>74</v>
      </c>
    </row>
    <row r="79" spans="1:5" ht="12.75">
      <c r="A79" s="264"/>
      <c r="B79" s="265" t="s">
        <v>76</v>
      </c>
      <c r="C79" s="266" t="s">
        <v>77</v>
      </c>
      <c r="D79" s="267" t="s">
        <v>729</v>
      </c>
      <c r="E79" s="230">
        <v>75</v>
      </c>
    </row>
    <row r="80" spans="1:5" ht="12.75">
      <c r="A80" s="264"/>
      <c r="B80" s="265" t="s">
        <v>78</v>
      </c>
      <c r="C80" s="266" t="s">
        <v>77</v>
      </c>
      <c r="D80" s="267" t="s">
        <v>79</v>
      </c>
      <c r="E80" s="230">
        <v>76</v>
      </c>
    </row>
    <row r="81" spans="1:5" ht="13.5" thickBot="1">
      <c r="A81" s="268"/>
      <c r="B81" s="269" t="s">
        <v>80</v>
      </c>
      <c r="C81" s="270" t="s">
        <v>324</v>
      </c>
      <c r="D81" s="271">
        <v>0</v>
      </c>
      <c r="E81" s="230">
        <v>77</v>
      </c>
    </row>
    <row r="82" spans="1:5" s="277" customFormat="1" ht="12.75">
      <c r="A82" s="272" t="s">
        <v>91</v>
      </c>
      <c r="B82" s="273"/>
      <c r="C82" s="274"/>
      <c r="D82" s="275"/>
      <c r="E82" s="276">
        <v>78</v>
      </c>
    </row>
    <row r="83" spans="1:5" ht="12.75">
      <c r="A83" s="278">
        <v>27</v>
      </c>
      <c r="B83" s="279" t="s">
        <v>92</v>
      </c>
      <c r="C83" s="280" t="s">
        <v>428</v>
      </c>
      <c r="D83" s="281">
        <v>11</v>
      </c>
      <c r="E83" s="230">
        <v>79</v>
      </c>
    </row>
    <row r="84" spans="1:5" ht="12.75">
      <c r="A84" s="278">
        <v>28</v>
      </c>
      <c r="B84" s="279" t="s">
        <v>93</v>
      </c>
      <c r="C84" s="280" t="s">
        <v>428</v>
      </c>
      <c r="D84" s="281">
        <v>11</v>
      </c>
      <c r="E84" s="230">
        <v>80</v>
      </c>
    </row>
    <row r="85" spans="1:5" ht="12.75">
      <c r="A85" s="278">
        <v>29</v>
      </c>
      <c r="B85" s="279" t="s">
        <v>94</v>
      </c>
      <c r="C85" s="280" t="s">
        <v>428</v>
      </c>
      <c r="D85" s="281">
        <v>0</v>
      </c>
      <c r="E85" s="230">
        <v>81</v>
      </c>
    </row>
    <row r="86" spans="1:5" ht="13.5" thickBot="1">
      <c r="A86" s="278">
        <v>30</v>
      </c>
      <c r="B86" s="282" t="s">
        <v>95</v>
      </c>
      <c r="C86" s="283" t="s">
        <v>324</v>
      </c>
      <c r="D86" s="284">
        <v>30649.21</v>
      </c>
      <c r="E86" s="230">
        <v>82</v>
      </c>
    </row>
    <row r="87" spans="1:5" s="277" customFormat="1" ht="17.25" customHeight="1">
      <c r="A87" s="624" t="s">
        <v>96</v>
      </c>
      <c r="B87" s="625"/>
      <c r="C87" s="625"/>
      <c r="D87" s="626"/>
      <c r="E87" s="276">
        <v>83</v>
      </c>
    </row>
    <row r="88" spans="1:5" ht="25.5">
      <c r="A88" s="285">
        <v>31</v>
      </c>
      <c r="B88" s="286" t="s">
        <v>97</v>
      </c>
      <c r="C88" s="287" t="s">
        <v>324</v>
      </c>
      <c r="D88" s="288">
        <v>1096501.06</v>
      </c>
      <c r="E88" s="230">
        <v>84</v>
      </c>
    </row>
    <row r="89" spans="1:5" ht="12.75">
      <c r="A89" s="285">
        <v>32</v>
      </c>
      <c r="B89" s="287" t="s">
        <v>98</v>
      </c>
      <c r="C89" s="287" t="s">
        <v>324</v>
      </c>
      <c r="D89" s="288">
        <v>5726.55</v>
      </c>
      <c r="E89" s="230">
        <v>85</v>
      </c>
    </row>
    <row r="90" spans="1:5" ht="12.75">
      <c r="A90" s="285">
        <v>33</v>
      </c>
      <c r="B90" s="287" t="s">
        <v>99</v>
      </c>
      <c r="C90" s="287" t="s">
        <v>324</v>
      </c>
      <c r="D90" s="288">
        <v>1102227.61</v>
      </c>
      <c r="E90" s="230">
        <v>86</v>
      </c>
    </row>
    <row r="91" spans="1:5" ht="12.75" customHeight="1">
      <c r="A91" s="285">
        <v>34</v>
      </c>
      <c r="B91" s="286" t="s">
        <v>100</v>
      </c>
      <c r="C91" s="287" t="s">
        <v>324</v>
      </c>
      <c r="D91" s="288">
        <v>1325890.86</v>
      </c>
      <c r="E91" s="230">
        <v>87</v>
      </c>
    </row>
    <row r="92" spans="1:5" ht="12.75" customHeight="1">
      <c r="A92" s="285">
        <v>35</v>
      </c>
      <c r="B92" s="287" t="s">
        <v>101</v>
      </c>
      <c r="C92" s="287" t="s">
        <v>324</v>
      </c>
      <c r="D92" s="288">
        <v>29562.18</v>
      </c>
      <c r="E92" s="230">
        <v>88</v>
      </c>
    </row>
    <row r="93" spans="1:5" ht="13.5" thickBot="1">
      <c r="A93" s="289">
        <v>36</v>
      </c>
      <c r="B93" s="290" t="s">
        <v>102</v>
      </c>
      <c r="C93" s="290" t="s">
        <v>324</v>
      </c>
      <c r="D93" s="291">
        <v>1355453.04</v>
      </c>
      <c r="E93" s="230">
        <v>89</v>
      </c>
    </row>
    <row r="94" spans="1:5" s="277" customFormat="1" ht="29.25" customHeight="1">
      <c r="A94" s="292" t="s">
        <v>103</v>
      </c>
      <c r="B94" s="293"/>
      <c r="C94" s="294"/>
      <c r="D94" s="295"/>
      <c r="E94" s="276">
        <v>90</v>
      </c>
    </row>
    <row r="95" spans="1:5" s="277" customFormat="1" ht="39.75" customHeight="1">
      <c r="A95" s="296" t="s">
        <v>104</v>
      </c>
      <c r="B95" s="297" t="s">
        <v>319</v>
      </c>
      <c r="C95" s="627" t="s">
        <v>105</v>
      </c>
      <c r="D95" s="628"/>
      <c r="E95" s="276">
        <v>91</v>
      </c>
    </row>
    <row r="96" spans="1:5" s="277" customFormat="1" ht="15" customHeight="1">
      <c r="A96" s="296" t="s">
        <v>106</v>
      </c>
      <c r="B96" s="297" t="s">
        <v>662</v>
      </c>
      <c r="C96" s="246" t="s">
        <v>201</v>
      </c>
      <c r="D96" s="298" t="s">
        <v>669</v>
      </c>
      <c r="E96" s="276">
        <v>92</v>
      </c>
    </row>
    <row r="97" spans="1:5" ht="15" customHeight="1">
      <c r="A97" s="296" t="s">
        <v>107</v>
      </c>
      <c r="B97" s="299" t="s">
        <v>108</v>
      </c>
      <c r="C97" s="246" t="s">
        <v>109</v>
      </c>
      <c r="D97" s="248">
        <v>1912</v>
      </c>
      <c r="E97" s="230">
        <v>93</v>
      </c>
    </row>
    <row r="98" spans="1:5" ht="15" customHeight="1">
      <c r="A98" s="296" t="s">
        <v>110</v>
      </c>
      <c r="B98" s="299" t="s">
        <v>41</v>
      </c>
      <c r="C98" s="246" t="s">
        <v>324</v>
      </c>
      <c r="D98" s="248">
        <v>777009.1</v>
      </c>
      <c r="E98" s="230">
        <v>94</v>
      </c>
    </row>
    <row r="99" spans="1:5" ht="15" customHeight="1">
      <c r="A99" s="296" t="s">
        <v>111</v>
      </c>
      <c r="B99" s="299" t="s">
        <v>112</v>
      </c>
      <c r="C99" s="246" t="s">
        <v>324</v>
      </c>
      <c r="D99" s="248">
        <v>3252288.62</v>
      </c>
      <c r="E99" s="230">
        <v>95</v>
      </c>
    </row>
    <row r="100" spans="1:5" ht="15" customHeight="1">
      <c r="A100" s="296" t="s">
        <v>113</v>
      </c>
      <c r="B100" s="299" t="s">
        <v>114</v>
      </c>
      <c r="C100" s="246" t="s">
        <v>324</v>
      </c>
      <c r="D100" s="248">
        <v>3118185.1</v>
      </c>
      <c r="E100" s="230">
        <v>96</v>
      </c>
    </row>
    <row r="101" spans="1:5" ht="15" customHeight="1">
      <c r="A101" s="296" t="s">
        <v>115</v>
      </c>
      <c r="B101" s="299" t="s">
        <v>55</v>
      </c>
      <c r="C101" s="246" t="s">
        <v>324</v>
      </c>
      <c r="D101" s="248">
        <v>911112.62</v>
      </c>
      <c r="E101" s="230">
        <v>97</v>
      </c>
    </row>
    <row r="102" spans="1:5" ht="15" customHeight="1">
      <c r="A102" s="296" t="s">
        <v>116</v>
      </c>
      <c r="B102" s="299" t="s">
        <v>117</v>
      </c>
      <c r="C102" s="246" t="s">
        <v>324</v>
      </c>
      <c r="D102" s="248">
        <v>3252288.62</v>
      </c>
      <c r="E102" s="230">
        <v>98</v>
      </c>
    </row>
    <row r="103" spans="1:5" ht="15" customHeight="1">
      <c r="A103" s="296" t="s">
        <v>119</v>
      </c>
      <c r="B103" s="299" t="s">
        <v>120</v>
      </c>
      <c r="C103" s="246" t="s">
        <v>324</v>
      </c>
      <c r="D103" s="248">
        <v>3389799.33</v>
      </c>
      <c r="E103" s="230">
        <v>99</v>
      </c>
    </row>
    <row r="104" spans="1:5" ht="15" customHeight="1">
      <c r="A104" s="296" t="s">
        <v>121</v>
      </c>
      <c r="B104" s="300" t="s">
        <v>122</v>
      </c>
      <c r="C104" s="246" t="s">
        <v>324</v>
      </c>
      <c r="D104" s="248">
        <v>713735.54</v>
      </c>
      <c r="E104" s="230">
        <v>100</v>
      </c>
    </row>
    <row r="105" spans="1:5" ht="15" customHeight="1" thickBot="1">
      <c r="A105" s="256" t="s">
        <v>123</v>
      </c>
      <c r="B105" s="301" t="s">
        <v>124</v>
      </c>
      <c r="C105" s="258" t="s">
        <v>324</v>
      </c>
      <c r="D105" s="259">
        <v>0</v>
      </c>
      <c r="E105" s="230">
        <v>101</v>
      </c>
    </row>
    <row r="106" spans="1:5" s="277" customFormat="1" ht="36" customHeight="1">
      <c r="A106" s="302" t="s">
        <v>125</v>
      </c>
      <c r="B106" s="303" t="s">
        <v>319</v>
      </c>
      <c r="C106" s="629" t="s">
        <v>835</v>
      </c>
      <c r="D106" s="630"/>
      <c r="E106" s="276">
        <v>102</v>
      </c>
    </row>
    <row r="107" spans="1:5" s="277" customFormat="1" ht="15" customHeight="1">
      <c r="A107" s="245" t="s">
        <v>126</v>
      </c>
      <c r="B107" s="247" t="s">
        <v>662</v>
      </c>
      <c r="C107" s="246" t="s">
        <v>201</v>
      </c>
      <c r="D107" s="298" t="s">
        <v>127</v>
      </c>
      <c r="E107" s="276">
        <v>103</v>
      </c>
    </row>
    <row r="108" spans="1:5" ht="15" customHeight="1">
      <c r="A108" s="245" t="s">
        <v>128</v>
      </c>
      <c r="B108" s="246" t="s">
        <v>108</v>
      </c>
      <c r="C108" s="246" t="s">
        <v>109</v>
      </c>
      <c r="D108" s="248">
        <v>18962</v>
      </c>
      <c r="E108" s="230">
        <v>104</v>
      </c>
    </row>
    <row r="109" spans="1:5" ht="15" customHeight="1">
      <c r="A109" s="245" t="s">
        <v>129</v>
      </c>
      <c r="B109" s="246" t="s">
        <v>41</v>
      </c>
      <c r="C109" s="246" t="s">
        <v>324</v>
      </c>
      <c r="D109" s="248">
        <v>125712.86</v>
      </c>
      <c r="E109" s="230">
        <v>105</v>
      </c>
    </row>
    <row r="110" spans="1:5" ht="15" customHeight="1">
      <c r="A110" s="245" t="s">
        <v>130</v>
      </c>
      <c r="B110" s="246" t="s">
        <v>112</v>
      </c>
      <c r="C110" s="246" t="s">
        <v>324</v>
      </c>
      <c r="D110" s="248">
        <v>549975.87</v>
      </c>
      <c r="E110" s="230">
        <v>106</v>
      </c>
    </row>
    <row r="111" spans="1:5" ht="15" customHeight="1">
      <c r="A111" s="245" t="s">
        <v>131</v>
      </c>
      <c r="B111" s="246" t="s">
        <v>114</v>
      </c>
      <c r="C111" s="246" t="s">
        <v>324</v>
      </c>
      <c r="D111" s="248">
        <v>529702.31</v>
      </c>
      <c r="E111" s="230">
        <v>107</v>
      </c>
    </row>
    <row r="112" spans="1:5" ht="15" customHeight="1">
      <c r="A112" s="245" t="s">
        <v>132</v>
      </c>
      <c r="B112" s="246" t="s">
        <v>55</v>
      </c>
      <c r="C112" s="246" t="s">
        <v>324</v>
      </c>
      <c r="D112" s="248">
        <v>145986.42</v>
      </c>
      <c r="E112" s="230">
        <v>108</v>
      </c>
    </row>
    <row r="113" spans="1:5" ht="15" customHeight="1">
      <c r="A113" s="245" t="s">
        <v>133</v>
      </c>
      <c r="B113" s="246" t="s">
        <v>117</v>
      </c>
      <c r="C113" s="246" t="s">
        <v>324</v>
      </c>
      <c r="D113" s="248">
        <v>583649.47</v>
      </c>
      <c r="E113" s="230">
        <v>109</v>
      </c>
    </row>
    <row r="114" spans="1:5" ht="15" customHeight="1">
      <c r="A114" s="245" t="s">
        <v>134</v>
      </c>
      <c r="B114" s="246" t="s">
        <v>120</v>
      </c>
      <c r="C114" s="246" t="s">
        <v>324</v>
      </c>
      <c r="D114" s="248">
        <v>589876.42</v>
      </c>
      <c r="E114" s="230">
        <v>110</v>
      </c>
    </row>
    <row r="115" spans="1:5" ht="15" customHeight="1">
      <c r="A115" s="245" t="s">
        <v>135</v>
      </c>
      <c r="B115" s="249" t="s">
        <v>122</v>
      </c>
      <c r="C115" s="246" t="s">
        <v>324</v>
      </c>
      <c r="D115" s="248">
        <v>61197.7</v>
      </c>
      <c r="E115" s="230">
        <v>111</v>
      </c>
    </row>
    <row r="116" spans="1:5" ht="26.25" thickBot="1">
      <c r="A116" s="304" t="s">
        <v>136</v>
      </c>
      <c r="B116" s="305" t="s">
        <v>124</v>
      </c>
      <c r="C116" s="258" t="s">
        <v>324</v>
      </c>
      <c r="D116" s="259">
        <v>0</v>
      </c>
      <c r="E116" s="230">
        <v>112</v>
      </c>
    </row>
    <row r="117" spans="1:5" s="277" customFormat="1" ht="27" customHeight="1">
      <c r="A117" s="302" t="s">
        <v>137</v>
      </c>
      <c r="B117" s="303" t="s">
        <v>319</v>
      </c>
      <c r="C117" s="629" t="s">
        <v>745</v>
      </c>
      <c r="D117" s="630"/>
      <c r="E117" s="276">
        <v>113</v>
      </c>
    </row>
    <row r="118" spans="1:5" s="277" customFormat="1" ht="13.5">
      <c r="A118" s="245" t="s">
        <v>138</v>
      </c>
      <c r="B118" s="247" t="s">
        <v>662</v>
      </c>
      <c r="C118" s="246" t="s">
        <v>201</v>
      </c>
      <c r="D118" s="298" t="s">
        <v>127</v>
      </c>
      <c r="E118" s="276">
        <v>114</v>
      </c>
    </row>
    <row r="119" spans="1:5" ht="12.75">
      <c r="A119" s="245" t="s">
        <v>139</v>
      </c>
      <c r="B119" s="246" t="s">
        <v>108</v>
      </c>
      <c r="C119" s="246" t="s">
        <v>109</v>
      </c>
      <c r="D119" s="248">
        <v>18592</v>
      </c>
      <c r="E119" s="230">
        <v>115</v>
      </c>
    </row>
    <row r="120" spans="1:5" ht="12.75">
      <c r="A120" s="245" t="s">
        <v>140</v>
      </c>
      <c r="B120" s="246" t="s">
        <v>41</v>
      </c>
      <c r="C120" s="246" t="s">
        <v>324</v>
      </c>
      <c r="D120" s="248">
        <v>95583.63</v>
      </c>
      <c r="E120" s="230">
        <v>116</v>
      </c>
    </row>
    <row r="121" spans="1:5" ht="12.75" customHeight="1">
      <c r="A121" s="245" t="s">
        <v>141</v>
      </c>
      <c r="B121" s="246" t="s">
        <v>112</v>
      </c>
      <c r="C121" s="246" t="s">
        <v>324</v>
      </c>
      <c r="D121" s="248">
        <v>395007.39</v>
      </c>
      <c r="E121" s="230">
        <v>117</v>
      </c>
    </row>
    <row r="122" spans="1:5" ht="12.75" customHeight="1">
      <c r="A122" s="245" t="s">
        <v>493</v>
      </c>
      <c r="B122" s="246" t="s">
        <v>114</v>
      </c>
      <c r="C122" s="246" t="s">
        <v>324</v>
      </c>
      <c r="D122" s="248">
        <v>386556.62</v>
      </c>
      <c r="E122" s="230">
        <v>118</v>
      </c>
    </row>
    <row r="123" spans="1:5" ht="12.75" customHeight="1">
      <c r="A123" s="245" t="s">
        <v>494</v>
      </c>
      <c r="B123" s="246" t="s">
        <v>55</v>
      </c>
      <c r="C123" s="246" t="s">
        <v>324</v>
      </c>
      <c r="D123" s="248">
        <v>104034.4</v>
      </c>
      <c r="E123" s="230">
        <v>119</v>
      </c>
    </row>
    <row r="124" spans="1:5" ht="12.75" customHeight="1">
      <c r="A124" s="245" t="s">
        <v>495</v>
      </c>
      <c r="B124" s="246" t="s">
        <v>117</v>
      </c>
      <c r="C124" s="246" t="s">
        <v>324</v>
      </c>
      <c r="D124" s="248">
        <v>408936.08</v>
      </c>
      <c r="E124" s="230">
        <v>120</v>
      </c>
    </row>
    <row r="125" spans="1:5" ht="12.75" customHeight="1">
      <c r="A125" s="245" t="s">
        <v>496</v>
      </c>
      <c r="B125" s="246" t="s">
        <v>120</v>
      </c>
      <c r="C125" s="246" t="s">
        <v>324</v>
      </c>
      <c r="D125" s="248">
        <v>423529.06</v>
      </c>
      <c r="E125" s="230">
        <v>121</v>
      </c>
    </row>
    <row r="126" spans="1:5" ht="25.5">
      <c r="A126" s="245" t="s">
        <v>497</v>
      </c>
      <c r="B126" s="249" t="s">
        <v>122</v>
      </c>
      <c r="C126" s="246" t="s">
        <v>324</v>
      </c>
      <c r="D126" s="248">
        <v>43611.36</v>
      </c>
      <c r="E126" s="230">
        <v>122</v>
      </c>
    </row>
    <row r="127" spans="1:5" ht="26.25" customHeight="1" thickBot="1">
      <c r="A127" s="304" t="s">
        <v>498</v>
      </c>
      <c r="B127" s="305" t="s">
        <v>124</v>
      </c>
      <c r="C127" s="258" t="s">
        <v>324</v>
      </c>
      <c r="D127" s="259">
        <v>0</v>
      </c>
      <c r="E127" s="230">
        <v>123</v>
      </c>
    </row>
    <row r="128" spans="1:5" s="277" customFormat="1" ht="37.5" customHeight="1">
      <c r="A128" s="302" t="s">
        <v>499</v>
      </c>
      <c r="B128" s="303" t="s">
        <v>319</v>
      </c>
      <c r="C128" s="619" t="s">
        <v>500</v>
      </c>
      <c r="D128" s="620"/>
      <c r="E128" s="276">
        <v>124</v>
      </c>
    </row>
    <row r="129" spans="1:5" s="277" customFormat="1" ht="13.5" customHeight="1">
      <c r="A129" s="245" t="s">
        <v>501</v>
      </c>
      <c r="B129" s="247" t="s">
        <v>662</v>
      </c>
      <c r="C129" s="246" t="s">
        <v>201</v>
      </c>
      <c r="D129" s="298" t="s">
        <v>670</v>
      </c>
      <c r="E129" s="276">
        <v>125</v>
      </c>
    </row>
    <row r="130" spans="1:5" ht="12.75">
      <c r="A130" s="245" t="s">
        <v>502</v>
      </c>
      <c r="B130" s="246" t="s">
        <v>108</v>
      </c>
      <c r="C130" s="246" t="s">
        <v>109</v>
      </c>
      <c r="D130" s="248">
        <v>277209</v>
      </c>
      <c r="E130" s="230">
        <v>126</v>
      </c>
    </row>
    <row r="131" spans="1:5" ht="12.75">
      <c r="A131" s="245" t="s">
        <v>503</v>
      </c>
      <c r="B131" s="246" t="s">
        <v>41</v>
      </c>
      <c r="C131" s="246" t="s">
        <v>324</v>
      </c>
      <c r="D131" s="248">
        <v>98195.47</v>
      </c>
      <c r="E131" s="230">
        <v>127</v>
      </c>
    </row>
    <row r="132" spans="1:5" ht="12.75" customHeight="1">
      <c r="A132" s="245" t="s">
        <v>504</v>
      </c>
      <c r="B132" s="246" t="s">
        <v>112</v>
      </c>
      <c r="C132" s="246" t="s">
        <v>324</v>
      </c>
      <c r="D132" s="248">
        <v>1051186.41</v>
      </c>
      <c r="E132" s="230">
        <v>128</v>
      </c>
    </row>
    <row r="133" spans="1:5" ht="12.75" customHeight="1">
      <c r="A133" s="245" t="s">
        <v>505</v>
      </c>
      <c r="B133" s="246" t="s">
        <v>114</v>
      </c>
      <c r="C133" s="246" t="s">
        <v>324</v>
      </c>
      <c r="D133" s="248">
        <v>984624.46</v>
      </c>
      <c r="E133" s="230">
        <v>129</v>
      </c>
    </row>
    <row r="134" spans="1:5" ht="12.75" customHeight="1">
      <c r="A134" s="245" t="s">
        <v>506</v>
      </c>
      <c r="B134" s="246" t="s">
        <v>55</v>
      </c>
      <c r="C134" s="246" t="s">
        <v>324</v>
      </c>
      <c r="D134" s="248">
        <v>164757.42</v>
      </c>
      <c r="E134" s="230">
        <v>130</v>
      </c>
    </row>
    <row r="135" spans="1:5" ht="12.75" customHeight="1">
      <c r="A135" s="245" t="s">
        <v>507</v>
      </c>
      <c r="B135" s="246" t="s">
        <v>117</v>
      </c>
      <c r="C135" s="246" t="s">
        <v>324</v>
      </c>
      <c r="D135" s="248">
        <v>1092202.84</v>
      </c>
      <c r="E135" s="230">
        <v>131</v>
      </c>
    </row>
    <row r="136" spans="1:5" ht="12.75" customHeight="1">
      <c r="A136" s="245" t="s">
        <v>508</v>
      </c>
      <c r="B136" s="246" t="s">
        <v>120</v>
      </c>
      <c r="C136" s="246" t="s">
        <v>324</v>
      </c>
      <c r="D136" s="248">
        <v>924414.83</v>
      </c>
      <c r="E136" s="230">
        <v>132</v>
      </c>
    </row>
    <row r="137" spans="1:5" ht="25.5">
      <c r="A137" s="245" t="s">
        <v>509</v>
      </c>
      <c r="B137" s="249" t="s">
        <v>122</v>
      </c>
      <c r="C137" s="246" t="s">
        <v>324</v>
      </c>
      <c r="D137" s="248">
        <v>261927.43</v>
      </c>
      <c r="E137" s="230">
        <v>133</v>
      </c>
    </row>
    <row r="138" spans="1:5" ht="26.25" customHeight="1" thickBot="1">
      <c r="A138" s="304" t="s">
        <v>510</v>
      </c>
      <c r="B138" s="305" t="s">
        <v>124</v>
      </c>
      <c r="C138" s="258" t="s">
        <v>324</v>
      </c>
      <c r="D138" s="259">
        <v>0</v>
      </c>
      <c r="E138" s="230">
        <v>134</v>
      </c>
    </row>
    <row r="139" spans="1:5" ht="12.75" customHeight="1">
      <c r="A139" s="306">
        <v>48</v>
      </c>
      <c r="B139" s="307" t="s">
        <v>92</v>
      </c>
      <c r="C139" s="307" t="s">
        <v>428</v>
      </c>
      <c r="D139" s="308">
        <v>4</v>
      </c>
      <c r="E139" s="230">
        <v>135</v>
      </c>
    </row>
    <row r="140" spans="1:5" ht="12.75" customHeight="1">
      <c r="A140" s="309">
        <v>49</v>
      </c>
      <c r="B140" s="280" t="s">
        <v>93</v>
      </c>
      <c r="C140" s="280" t="s">
        <v>428</v>
      </c>
      <c r="D140" s="281">
        <v>4</v>
      </c>
      <c r="E140" s="230">
        <v>136</v>
      </c>
    </row>
    <row r="141" spans="1:5" ht="12.75" customHeight="1">
      <c r="A141" s="309">
        <v>50</v>
      </c>
      <c r="B141" s="280" t="s">
        <v>94</v>
      </c>
      <c r="C141" s="280" t="s">
        <v>428</v>
      </c>
      <c r="D141" s="281">
        <v>0</v>
      </c>
      <c r="E141" s="230">
        <v>137</v>
      </c>
    </row>
    <row r="142" spans="1:5" ht="15" customHeight="1" thickBot="1">
      <c r="A142" s="310">
        <v>51</v>
      </c>
      <c r="B142" s="283" t="s">
        <v>95</v>
      </c>
      <c r="C142" s="283" t="s">
        <v>324</v>
      </c>
      <c r="D142" s="284">
        <v>95655.41</v>
      </c>
      <c r="E142" s="230">
        <v>138</v>
      </c>
    </row>
    <row r="143" spans="1:5" s="277" customFormat="1" ht="12.75" customHeight="1">
      <c r="A143" s="311" t="s">
        <v>511</v>
      </c>
      <c r="B143" s="312"/>
      <c r="C143" s="312"/>
      <c r="D143" s="313"/>
      <c r="E143" s="276">
        <v>139</v>
      </c>
    </row>
    <row r="144" spans="1:5" ht="15" customHeight="1">
      <c r="A144" s="314">
        <v>52</v>
      </c>
      <c r="B144" s="315" t="s">
        <v>512</v>
      </c>
      <c r="C144" s="316" t="s">
        <v>428</v>
      </c>
      <c r="D144" s="317">
        <v>32</v>
      </c>
      <c r="E144" s="230">
        <v>140</v>
      </c>
    </row>
    <row r="145" spans="1:5" ht="15">
      <c r="A145" s="314">
        <v>53</v>
      </c>
      <c r="B145" s="315" t="s">
        <v>513</v>
      </c>
      <c r="C145" s="316" t="s">
        <v>428</v>
      </c>
      <c r="D145" s="317">
        <v>8</v>
      </c>
      <c r="E145" s="230">
        <v>141</v>
      </c>
    </row>
    <row r="146" spans="1:5" ht="27" customHeight="1" thickBot="1">
      <c r="A146" s="318">
        <v>54</v>
      </c>
      <c r="B146" s="319" t="s">
        <v>514</v>
      </c>
      <c r="C146" s="320" t="s">
        <v>324</v>
      </c>
      <c r="D146" s="321">
        <v>75212.89</v>
      </c>
      <c r="E146" s="230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6.421875" style="366" customWidth="1"/>
    <col min="2" max="2" width="60.140625" style="366" customWidth="1"/>
    <col min="3" max="3" width="19.7109375" style="366" customWidth="1"/>
    <col min="4" max="4" width="14.57421875" style="366" customWidth="1"/>
    <col min="5" max="5" width="0" style="367" hidden="1" customWidth="1"/>
    <col min="6" max="16384" width="9.140625" style="366" customWidth="1"/>
  </cols>
  <sheetData>
    <row r="1" ht="15.75">
      <c r="A1" s="365" t="s">
        <v>878</v>
      </c>
    </row>
    <row r="2" ht="16.5" thickBot="1">
      <c r="A2" s="365" t="s">
        <v>33</v>
      </c>
    </row>
    <row r="3" spans="1:4" ht="20.25" customHeight="1" thickBot="1">
      <c r="A3" s="660" t="s">
        <v>853</v>
      </c>
      <c r="B3" s="661"/>
      <c r="C3" s="661"/>
      <c r="D3" s="662"/>
    </row>
    <row r="4" spans="1:4" ht="36.75" customHeight="1">
      <c r="A4" s="368" t="s">
        <v>843</v>
      </c>
      <c r="B4" s="369" t="s">
        <v>197</v>
      </c>
      <c r="C4" s="369" t="s">
        <v>266</v>
      </c>
      <c r="D4" s="370" t="s">
        <v>199</v>
      </c>
    </row>
    <row r="5" spans="1:5" ht="15.75">
      <c r="A5" s="371" t="s">
        <v>460</v>
      </c>
      <c r="B5" s="372" t="s">
        <v>200</v>
      </c>
      <c r="C5" s="373" t="s">
        <v>201</v>
      </c>
      <c r="D5" s="374">
        <v>43190</v>
      </c>
      <c r="E5" s="367">
        <v>1</v>
      </c>
    </row>
    <row r="6" spans="1:5" ht="15.75">
      <c r="A6" s="371" t="s">
        <v>461</v>
      </c>
      <c r="B6" s="372" t="s">
        <v>35</v>
      </c>
      <c r="C6" s="373" t="s">
        <v>201</v>
      </c>
      <c r="D6" s="374">
        <v>42736</v>
      </c>
      <c r="E6" s="367">
        <v>2</v>
      </c>
    </row>
    <row r="7" spans="1:5" ht="16.5" thickBot="1">
      <c r="A7" s="375" t="s">
        <v>743</v>
      </c>
      <c r="B7" s="376" t="s">
        <v>37</v>
      </c>
      <c r="C7" s="377" t="s">
        <v>201</v>
      </c>
      <c r="D7" s="378">
        <v>43100</v>
      </c>
      <c r="E7" s="367">
        <v>3</v>
      </c>
    </row>
    <row r="8" spans="1:5" ht="27.75" customHeight="1">
      <c r="A8" s="379" t="s">
        <v>38</v>
      </c>
      <c r="B8" s="380"/>
      <c r="C8" s="380"/>
      <c r="D8" s="381"/>
      <c r="E8" s="382">
        <v>4</v>
      </c>
    </row>
    <row r="9" spans="1:5" ht="13.5">
      <c r="A9" s="383" t="s">
        <v>744</v>
      </c>
      <c r="B9" s="384" t="s">
        <v>39</v>
      </c>
      <c r="C9" s="385" t="s">
        <v>324</v>
      </c>
      <c r="D9" s="386">
        <v>19402.29</v>
      </c>
      <c r="E9" s="382">
        <v>5</v>
      </c>
    </row>
    <row r="10" spans="1:5" ht="13.5">
      <c r="A10" s="383" t="s">
        <v>208</v>
      </c>
      <c r="B10" s="384" t="s">
        <v>40</v>
      </c>
      <c r="C10" s="385" t="s">
        <v>324</v>
      </c>
      <c r="D10" s="386">
        <v>0</v>
      </c>
      <c r="E10" s="382">
        <v>6</v>
      </c>
    </row>
    <row r="11" spans="1:5" ht="13.5">
      <c r="A11" s="383" t="s">
        <v>209</v>
      </c>
      <c r="B11" s="384" t="s">
        <v>41</v>
      </c>
      <c r="C11" s="385" t="s">
        <v>324</v>
      </c>
      <c r="D11" s="386">
        <v>473148.74</v>
      </c>
      <c r="E11" s="382">
        <v>7</v>
      </c>
    </row>
    <row r="12" spans="1:5" ht="25.5">
      <c r="A12" s="383" t="s">
        <v>211</v>
      </c>
      <c r="B12" s="387" t="s">
        <v>42</v>
      </c>
      <c r="C12" s="384" t="s">
        <v>324</v>
      </c>
      <c r="D12" s="386">
        <v>2242546.6</v>
      </c>
      <c r="E12" s="382">
        <v>8</v>
      </c>
    </row>
    <row r="13" spans="1:5" ht="13.5">
      <c r="A13" s="383" t="s">
        <v>213</v>
      </c>
      <c r="B13" s="384" t="s">
        <v>43</v>
      </c>
      <c r="C13" s="385" t="s">
        <v>324</v>
      </c>
      <c r="D13" s="386">
        <v>1693623.98</v>
      </c>
      <c r="E13" s="382">
        <v>9</v>
      </c>
    </row>
    <row r="14" spans="1:5" ht="13.5">
      <c r="A14" s="383" t="s">
        <v>215</v>
      </c>
      <c r="B14" s="384" t="s">
        <v>44</v>
      </c>
      <c r="C14" s="385" t="s">
        <v>324</v>
      </c>
      <c r="D14" s="386">
        <v>319578.24</v>
      </c>
      <c r="E14" s="382">
        <v>10</v>
      </c>
    </row>
    <row r="15" spans="1:5" ht="12.75">
      <c r="A15" s="383" t="s">
        <v>217</v>
      </c>
      <c r="B15" s="384" t="s">
        <v>45</v>
      </c>
      <c r="C15" s="384" t="s">
        <v>324</v>
      </c>
      <c r="D15" s="386">
        <v>229344.38</v>
      </c>
      <c r="E15" s="382">
        <v>11</v>
      </c>
    </row>
    <row r="16" spans="1:5" ht="12.75">
      <c r="A16" s="383" t="s">
        <v>13</v>
      </c>
      <c r="B16" s="384" t="s">
        <v>14</v>
      </c>
      <c r="C16" s="384" t="s">
        <v>324</v>
      </c>
      <c r="D16" s="386">
        <v>17956.29</v>
      </c>
      <c r="E16" s="382" t="s">
        <v>15</v>
      </c>
    </row>
    <row r="17" spans="1:5" ht="12.75">
      <c r="A17" s="383" t="s">
        <v>16</v>
      </c>
      <c r="B17" s="384" t="s">
        <v>17</v>
      </c>
      <c r="C17" s="384" t="s">
        <v>324</v>
      </c>
      <c r="D17" s="386">
        <v>165126.72</v>
      </c>
      <c r="E17" s="382" t="s">
        <v>18</v>
      </c>
    </row>
    <row r="18" spans="1:5" ht="12.75">
      <c r="A18" s="383" t="s">
        <v>287</v>
      </c>
      <c r="B18" s="384" t="s">
        <v>46</v>
      </c>
      <c r="C18" s="384" t="s">
        <v>324</v>
      </c>
      <c r="D18" s="386">
        <v>2228598.38</v>
      </c>
      <c r="E18" s="382">
        <v>12</v>
      </c>
    </row>
    <row r="19" spans="1:5" ht="12.75">
      <c r="A19" s="383" t="s">
        <v>221</v>
      </c>
      <c r="B19" s="384" t="s">
        <v>47</v>
      </c>
      <c r="C19" s="384" t="s">
        <v>324</v>
      </c>
      <c r="D19" s="386">
        <v>2228598.38</v>
      </c>
      <c r="E19" s="382">
        <v>13</v>
      </c>
    </row>
    <row r="20" spans="1:5" ht="12.75">
      <c r="A20" s="383" t="s">
        <v>223</v>
      </c>
      <c r="B20" s="384" t="s">
        <v>48</v>
      </c>
      <c r="C20" s="384" t="s">
        <v>324</v>
      </c>
      <c r="D20" s="386">
        <v>0</v>
      </c>
      <c r="E20" s="382">
        <v>14</v>
      </c>
    </row>
    <row r="21" spans="1:5" ht="12.75">
      <c r="A21" s="383" t="s">
        <v>225</v>
      </c>
      <c r="B21" s="384" t="s">
        <v>49</v>
      </c>
      <c r="C21" s="384" t="s">
        <v>324</v>
      </c>
      <c r="D21" s="386">
        <v>0</v>
      </c>
      <c r="E21" s="382">
        <v>15</v>
      </c>
    </row>
    <row r="22" spans="1:5" ht="13.5">
      <c r="A22" s="383" t="s">
        <v>227</v>
      </c>
      <c r="B22" s="384" t="s">
        <v>50</v>
      </c>
      <c r="C22" s="385" t="s">
        <v>324</v>
      </c>
      <c r="D22" s="386">
        <v>0</v>
      </c>
      <c r="E22" s="382">
        <v>16</v>
      </c>
    </row>
    <row r="23" spans="1:5" ht="13.5">
      <c r="A23" s="383" t="s">
        <v>229</v>
      </c>
      <c r="B23" s="384" t="s">
        <v>51</v>
      </c>
      <c r="C23" s="385" t="s">
        <v>324</v>
      </c>
      <c r="D23" s="386">
        <v>0</v>
      </c>
      <c r="E23" s="382">
        <v>17</v>
      </c>
    </row>
    <row r="24" spans="1:5" ht="25.5">
      <c r="A24" s="383" t="s">
        <v>19</v>
      </c>
      <c r="B24" s="387" t="s">
        <v>20</v>
      </c>
      <c r="C24" s="384" t="s">
        <v>324</v>
      </c>
      <c r="D24" s="386">
        <v>18202.03</v>
      </c>
      <c r="E24" s="382" t="s">
        <v>21</v>
      </c>
    </row>
    <row r="25" spans="1:5" ht="25.5">
      <c r="A25" s="383" t="s">
        <v>22</v>
      </c>
      <c r="B25" s="387" t="s">
        <v>23</v>
      </c>
      <c r="C25" s="384" t="s">
        <v>324</v>
      </c>
      <c r="D25" s="386">
        <v>145033.9</v>
      </c>
      <c r="E25" s="382" t="s">
        <v>24</v>
      </c>
    </row>
    <row r="26" spans="1:5" ht="13.5">
      <c r="A26" s="383" t="s">
        <v>231</v>
      </c>
      <c r="B26" s="384" t="s">
        <v>52</v>
      </c>
      <c r="C26" s="385" t="s">
        <v>324</v>
      </c>
      <c r="D26" s="386">
        <v>2248000.67</v>
      </c>
      <c r="E26" s="382">
        <v>18</v>
      </c>
    </row>
    <row r="27" spans="1:5" ht="12.75">
      <c r="A27" s="383" t="s">
        <v>234</v>
      </c>
      <c r="B27" s="384" t="s">
        <v>53</v>
      </c>
      <c r="C27" s="384" t="s">
        <v>324</v>
      </c>
      <c r="D27" s="386">
        <v>3021.53</v>
      </c>
      <c r="E27" s="382">
        <v>19</v>
      </c>
    </row>
    <row r="28" spans="1:5" ht="12.75">
      <c r="A28" s="383" t="s">
        <v>236</v>
      </c>
      <c r="B28" s="384" t="s">
        <v>54</v>
      </c>
      <c r="C28" s="384" t="s">
        <v>324</v>
      </c>
      <c r="D28" s="386">
        <v>0</v>
      </c>
      <c r="E28" s="382">
        <v>20</v>
      </c>
    </row>
    <row r="29" spans="1:5" ht="13.5" thickBot="1">
      <c r="A29" s="388" t="s">
        <v>238</v>
      </c>
      <c r="B29" s="389" t="s">
        <v>55</v>
      </c>
      <c r="C29" s="389" t="s">
        <v>324</v>
      </c>
      <c r="D29" s="390">
        <v>470716.2</v>
      </c>
      <c r="E29" s="382">
        <v>21</v>
      </c>
    </row>
    <row r="30" spans="1:5" ht="34.5" customHeight="1">
      <c r="A30" s="670" t="s">
        <v>56</v>
      </c>
      <c r="B30" s="671"/>
      <c r="C30" s="671"/>
      <c r="D30" s="672"/>
      <c r="E30" s="382">
        <v>22</v>
      </c>
    </row>
    <row r="31" spans="1:5" ht="28.5" customHeight="1">
      <c r="A31" s="391" t="s">
        <v>57</v>
      </c>
      <c r="B31" s="652" t="s">
        <v>58</v>
      </c>
      <c r="C31" s="653"/>
      <c r="D31" s="654"/>
      <c r="E31" s="367">
        <v>23</v>
      </c>
    </row>
    <row r="32" spans="1:5" ht="12.75" customHeight="1">
      <c r="A32" s="392" t="s">
        <v>59</v>
      </c>
      <c r="B32" s="393" t="s">
        <v>60</v>
      </c>
      <c r="C32" s="384" t="s">
        <v>324</v>
      </c>
      <c r="D32" s="386">
        <v>69555.26</v>
      </c>
      <c r="E32" s="367">
        <v>24</v>
      </c>
    </row>
    <row r="33" spans="1:5" ht="29.25" customHeight="1">
      <c r="A33" s="392" t="s">
        <v>61</v>
      </c>
      <c r="B33" s="652" t="s">
        <v>62</v>
      </c>
      <c r="C33" s="653"/>
      <c r="D33" s="654"/>
      <c r="E33" s="367">
        <v>25</v>
      </c>
    </row>
    <row r="34" spans="1:5" ht="12.75">
      <c r="A34" s="392" t="s">
        <v>63</v>
      </c>
      <c r="B34" s="393" t="s">
        <v>60</v>
      </c>
      <c r="C34" s="384" t="s">
        <v>324</v>
      </c>
      <c r="D34" s="386">
        <v>405112.42</v>
      </c>
      <c r="E34" s="367">
        <v>26</v>
      </c>
    </row>
    <row r="35" spans="1:5" ht="17.25" customHeight="1">
      <c r="A35" s="392" t="s">
        <v>64</v>
      </c>
      <c r="B35" s="652" t="s">
        <v>65</v>
      </c>
      <c r="C35" s="653"/>
      <c r="D35" s="654"/>
      <c r="E35" s="367">
        <v>27</v>
      </c>
    </row>
    <row r="36" spans="1:5" ht="12.75">
      <c r="A36" s="392" t="s">
        <v>66</v>
      </c>
      <c r="B36" s="393" t="s">
        <v>60</v>
      </c>
      <c r="C36" s="384" t="s">
        <v>324</v>
      </c>
      <c r="D36" s="386">
        <v>1222856.736</v>
      </c>
      <c r="E36" s="367">
        <v>28</v>
      </c>
    </row>
    <row r="37" spans="1:5" ht="16.5" customHeight="1">
      <c r="A37" s="392" t="s">
        <v>67</v>
      </c>
      <c r="B37" s="652" t="s">
        <v>68</v>
      </c>
      <c r="C37" s="653"/>
      <c r="D37" s="654"/>
      <c r="E37" s="367">
        <v>29</v>
      </c>
    </row>
    <row r="38" spans="1:5" ht="12.75">
      <c r="A38" s="392" t="s">
        <v>69</v>
      </c>
      <c r="B38" s="393" t="s">
        <v>60</v>
      </c>
      <c r="C38" s="384" t="s">
        <v>324</v>
      </c>
      <c r="D38" s="386">
        <v>229344.38</v>
      </c>
      <c r="E38" s="367">
        <v>30</v>
      </c>
    </row>
    <row r="39" spans="1:5" ht="16.5" customHeight="1">
      <c r="A39" s="392" t="s">
        <v>70</v>
      </c>
      <c r="B39" s="652" t="s">
        <v>71</v>
      </c>
      <c r="C39" s="653"/>
      <c r="D39" s="654"/>
      <c r="E39" s="367">
        <v>31</v>
      </c>
    </row>
    <row r="40" spans="1:5" ht="13.5" thickBot="1">
      <c r="A40" s="394" t="s">
        <v>72</v>
      </c>
      <c r="B40" s="395" t="s">
        <v>60</v>
      </c>
      <c r="C40" s="396" t="s">
        <v>324</v>
      </c>
      <c r="D40" s="397">
        <v>120460.83</v>
      </c>
      <c r="E40" s="367">
        <v>32</v>
      </c>
    </row>
    <row r="41" spans="1:5" ht="13.5" thickBot="1">
      <c r="A41" s="655" t="s">
        <v>73</v>
      </c>
      <c r="B41" s="656"/>
      <c r="C41" s="656"/>
      <c r="D41" s="657"/>
      <c r="E41" s="367">
        <v>33</v>
      </c>
    </row>
    <row r="42" spans="1:5" ht="12.75">
      <c r="A42" s="398">
        <v>1</v>
      </c>
      <c r="B42" s="399" t="s">
        <v>74</v>
      </c>
      <c r="C42" s="400" t="s">
        <v>75</v>
      </c>
      <c r="D42" s="401"/>
      <c r="E42" s="367">
        <v>34</v>
      </c>
    </row>
    <row r="43" spans="1:5" ht="12.75">
      <c r="A43" s="402"/>
      <c r="B43" s="403" t="s">
        <v>76</v>
      </c>
      <c r="C43" s="404" t="s">
        <v>77</v>
      </c>
      <c r="D43" s="405" t="s">
        <v>729</v>
      </c>
      <c r="E43" s="367">
        <v>35</v>
      </c>
    </row>
    <row r="44" spans="1:5" ht="12.75">
      <c r="A44" s="402"/>
      <c r="B44" s="403" t="s">
        <v>78</v>
      </c>
      <c r="C44" s="404" t="s">
        <v>77</v>
      </c>
      <c r="D44" s="405" t="s">
        <v>79</v>
      </c>
      <c r="E44" s="367">
        <v>36</v>
      </c>
    </row>
    <row r="45" spans="1:5" ht="13.5" thickBot="1">
      <c r="A45" s="406"/>
      <c r="B45" s="407" t="s">
        <v>80</v>
      </c>
      <c r="C45" s="408" t="s">
        <v>324</v>
      </c>
      <c r="D45" s="409">
        <v>1.86</v>
      </c>
      <c r="E45" s="367">
        <v>37</v>
      </c>
    </row>
    <row r="46" spans="1:5" ht="12.75">
      <c r="A46" s="398">
        <v>2</v>
      </c>
      <c r="B46" s="399" t="s">
        <v>74</v>
      </c>
      <c r="C46" s="400" t="s">
        <v>81</v>
      </c>
      <c r="D46" s="401"/>
      <c r="E46" s="367">
        <v>38</v>
      </c>
    </row>
    <row r="47" spans="1:5" ht="12.75">
      <c r="A47" s="402"/>
      <c r="B47" s="403" t="s">
        <v>76</v>
      </c>
      <c r="C47" s="404" t="s">
        <v>77</v>
      </c>
      <c r="D47" s="405" t="s">
        <v>491</v>
      </c>
      <c r="E47" s="367">
        <v>39</v>
      </c>
    </row>
    <row r="48" spans="1:5" ht="12.75">
      <c r="A48" s="402"/>
      <c r="B48" s="403" t="s">
        <v>78</v>
      </c>
      <c r="C48" s="404" t="s">
        <v>77</v>
      </c>
      <c r="D48" s="405" t="s">
        <v>79</v>
      </c>
      <c r="E48" s="367">
        <v>40</v>
      </c>
    </row>
    <row r="49" spans="1:5" ht="13.5" thickBot="1">
      <c r="A49" s="406"/>
      <c r="B49" s="407" t="s">
        <v>80</v>
      </c>
      <c r="C49" s="408" t="s">
        <v>324</v>
      </c>
      <c r="D49" s="409">
        <v>1.3</v>
      </c>
      <c r="E49" s="367">
        <v>41</v>
      </c>
    </row>
    <row r="50" spans="1:5" ht="12.75">
      <c r="A50" s="398">
        <v>3</v>
      </c>
      <c r="B50" s="399" t="s">
        <v>74</v>
      </c>
      <c r="C50" s="400" t="s">
        <v>83</v>
      </c>
      <c r="D50" s="401"/>
      <c r="E50" s="367">
        <v>42</v>
      </c>
    </row>
    <row r="51" spans="1:5" ht="12.75">
      <c r="A51" s="402"/>
      <c r="B51" s="403" t="s">
        <v>76</v>
      </c>
      <c r="C51" s="404" t="s">
        <v>77</v>
      </c>
      <c r="D51" s="405" t="s">
        <v>82</v>
      </c>
      <c r="E51" s="367">
        <v>43</v>
      </c>
    </row>
    <row r="52" spans="1:5" ht="12.75">
      <c r="A52" s="402"/>
      <c r="B52" s="403" t="s">
        <v>78</v>
      </c>
      <c r="C52" s="404" t="s">
        <v>77</v>
      </c>
      <c r="D52" s="405" t="s">
        <v>79</v>
      </c>
      <c r="E52" s="367">
        <v>44</v>
      </c>
    </row>
    <row r="53" spans="1:5" ht="13.5" thickBot="1">
      <c r="A53" s="406"/>
      <c r="B53" s="407" t="s">
        <v>80</v>
      </c>
      <c r="C53" s="408" t="s">
        <v>324</v>
      </c>
      <c r="D53" s="409">
        <v>4.2</v>
      </c>
      <c r="E53" s="367">
        <v>45</v>
      </c>
    </row>
    <row r="54" spans="1:5" ht="12.75">
      <c r="A54" s="398">
        <v>4</v>
      </c>
      <c r="B54" s="399" t="s">
        <v>74</v>
      </c>
      <c r="C54" s="400" t="s">
        <v>84</v>
      </c>
      <c r="D54" s="401"/>
      <c r="E54" s="367">
        <v>46</v>
      </c>
    </row>
    <row r="55" spans="1:5" ht="12.75">
      <c r="A55" s="402"/>
      <c r="B55" s="403" t="s">
        <v>76</v>
      </c>
      <c r="C55" s="404" t="s">
        <v>77</v>
      </c>
      <c r="D55" s="405" t="s">
        <v>735</v>
      </c>
      <c r="E55" s="367">
        <v>47</v>
      </c>
    </row>
    <row r="56" spans="1:5" ht="12.75">
      <c r="A56" s="402"/>
      <c r="B56" s="403" t="s">
        <v>78</v>
      </c>
      <c r="C56" s="404" t="s">
        <v>77</v>
      </c>
      <c r="D56" s="405" t="s">
        <v>79</v>
      </c>
      <c r="E56" s="367">
        <v>48</v>
      </c>
    </row>
    <row r="57" spans="1:5" ht="13.5" thickBot="1">
      <c r="A57" s="406"/>
      <c r="B57" s="407" t="s">
        <v>80</v>
      </c>
      <c r="C57" s="408" t="s">
        <v>324</v>
      </c>
      <c r="D57" s="409">
        <v>1</v>
      </c>
      <c r="E57" s="367">
        <v>49</v>
      </c>
    </row>
    <row r="58" spans="1:5" ht="26.25" customHeight="1">
      <c r="A58" s="398">
        <v>5</v>
      </c>
      <c r="B58" s="399" t="s">
        <v>74</v>
      </c>
      <c r="C58" s="644" t="s">
        <v>85</v>
      </c>
      <c r="D58" s="645"/>
      <c r="E58" s="367">
        <v>50</v>
      </c>
    </row>
    <row r="59" spans="1:5" ht="12.75">
      <c r="A59" s="402"/>
      <c r="B59" s="403" t="s">
        <v>76</v>
      </c>
      <c r="C59" s="404" t="s">
        <v>77</v>
      </c>
      <c r="D59" s="405" t="s">
        <v>86</v>
      </c>
      <c r="E59" s="367">
        <v>51</v>
      </c>
    </row>
    <row r="60" spans="1:5" ht="12.75">
      <c r="A60" s="402"/>
      <c r="B60" s="403" t="s">
        <v>78</v>
      </c>
      <c r="C60" s="404" t="s">
        <v>77</v>
      </c>
      <c r="D60" s="405" t="s">
        <v>79</v>
      </c>
      <c r="E60" s="367">
        <v>52</v>
      </c>
    </row>
    <row r="61" spans="1:5" ht="13.5" thickBot="1">
      <c r="A61" s="406"/>
      <c r="B61" s="407" t="s">
        <v>80</v>
      </c>
      <c r="C61" s="408" t="s">
        <v>324</v>
      </c>
      <c r="D61" s="409">
        <v>0.74</v>
      </c>
      <c r="E61" s="367">
        <v>53</v>
      </c>
    </row>
    <row r="62" spans="1:5" ht="64.5" customHeight="1">
      <c r="A62" s="398">
        <v>6</v>
      </c>
      <c r="B62" s="399" t="s">
        <v>74</v>
      </c>
      <c r="C62" s="644" t="s">
        <v>62</v>
      </c>
      <c r="D62" s="645"/>
      <c r="E62" s="367">
        <v>54</v>
      </c>
    </row>
    <row r="63" spans="1:5" ht="12.75">
      <c r="A63" s="402"/>
      <c r="B63" s="403" t="s">
        <v>76</v>
      </c>
      <c r="C63" s="404" t="s">
        <v>77</v>
      </c>
      <c r="D63" s="405" t="s">
        <v>88</v>
      </c>
      <c r="E63" s="367">
        <v>55</v>
      </c>
    </row>
    <row r="64" spans="1:5" ht="12.75">
      <c r="A64" s="402"/>
      <c r="B64" s="403" t="s">
        <v>78</v>
      </c>
      <c r="C64" s="404" t="s">
        <v>77</v>
      </c>
      <c r="D64" s="405" t="s">
        <v>79</v>
      </c>
      <c r="E64" s="367">
        <v>56</v>
      </c>
    </row>
    <row r="65" spans="1:5" ht="13.5" thickBot="1">
      <c r="A65" s="406"/>
      <c r="B65" s="407" t="s">
        <v>80</v>
      </c>
      <c r="C65" s="408" t="s">
        <v>324</v>
      </c>
      <c r="D65" s="409">
        <v>4.31</v>
      </c>
      <c r="E65" s="367">
        <v>57</v>
      </c>
    </row>
    <row r="66" spans="1:5" ht="54.75" customHeight="1">
      <c r="A66" s="398">
        <v>7</v>
      </c>
      <c r="B66" s="399" t="s">
        <v>74</v>
      </c>
      <c r="C66" s="644" t="s">
        <v>68</v>
      </c>
      <c r="D66" s="645"/>
      <c r="E66" s="367">
        <v>58</v>
      </c>
    </row>
    <row r="67" spans="1:5" ht="12.75">
      <c r="A67" s="402"/>
      <c r="B67" s="403" t="s">
        <v>76</v>
      </c>
      <c r="C67" s="404" t="s">
        <v>77</v>
      </c>
      <c r="D67" s="405" t="s">
        <v>729</v>
      </c>
      <c r="E67" s="367">
        <v>59</v>
      </c>
    </row>
    <row r="68" spans="1:5" ht="12.75">
      <c r="A68" s="402"/>
      <c r="B68" s="403" t="s">
        <v>78</v>
      </c>
      <c r="C68" s="404" t="s">
        <v>77</v>
      </c>
      <c r="D68" s="405" t="s">
        <v>79</v>
      </c>
      <c r="E68" s="367">
        <v>60</v>
      </c>
    </row>
    <row r="69" spans="1:5" ht="13.5" thickBot="1">
      <c r="A69" s="406"/>
      <c r="B69" s="407" t="s">
        <v>80</v>
      </c>
      <c r="C69" s="408" t="s">
        <v>324</v>
      </c>
      <c r="D69" s="409">
        <v>2.44</v>
      </c>
      <c r="E69" s="367">
        <v>61</v>
      </c>
    </row>
    <row r="70" spans="1:5" ht="27" customHeight="1">
      <c r="A70" s="398">
        <v>8</v>
      </c>
      <c r="B70" s="399" t="s">
        <v>74</v>
      </c>
      <c r="C70" s="644" t="s">
        <v>89</v>
      </c>
      <c r="D70" s="645"/>
      <c r="E70" s="367">
        <v>62</v>
      </c>
    </row>
    <row r="71" spans="1:5" ht="12.75">
      <c r="A71" s="402"/>
      <c r="B71" s="403" t="s">
        <v>76</v>
      </c>
      <c r="C71" s="648" t="s">
        <v>603</v>
      </c>
      <c r="D71" s="649"/>
      <c r="E71" s="367">
        <v>63</v>
      </c>
    </row>
    <row r="72" spans="1:5" ht="12.75">
      <c r="A72" s="402"/>
      <c r="B72" s="403" t="s">
        <v>78</v>
      </c>
      <c r="C72" s="650" t="s">
        <v>25</v>
      </c>
      <c r="D72" s="651"/>
      <c r="E72" s="367">
        <v>64</v>
      </c>
    </row>
    <row r="73" spans="1:5" ht="13.5" thickBot="1">
      <c r="A73" s="406"/>
      <c r="B73" s="407" t="s">
        <v>80</v>
      </c>
      <c r="C73" s="408" t="s">
        <v>324</v>
      </c>
      <c r="D73" s="409">
        <v>120460.83</v>
      </c>
      <c r="E73" s="367">
        <v>65</v>
      </c>
    </row>
    <row r="74" spans="1:5" ht="29.25" customHeight="1">
      <c r="A74" s="398">
        <v>9</v>
      </c>
      <c r="B74" s="399" t="s">
        <v>74</v>
      </c>
      <c r="C74" s="644" t="s">
        <v>90</v>
      </c>
      <c r="D74" s="645"/>
      <c r="E74" s="367">
        <v>66</v>
      </c>
    </row>
    <row r="75" spans="1:5" ht="12.75">
      <c r="A75" s="402"/>
      <c r="B75" s="403" t="s">
        <v>76</v>
      </c>
      <c r="C75" s="404" t="s">
        <v>77</v>
      </c>
      <c r="D75" s="405" t="s">
        <v>735</v>
      </c>
      <c r="E75" s="367">
        <v>67</v>
      </c>
    </row>
    <row r="76" spans="1:5" ht="12.75">
      <c r="A76" s="402"/>
      <c r="B76" s="403" t="s">
        <v>78</v>
      </c>
      <c r="C76" s="404" t="s">
        <v>77</v>
      </c>
      <c r="D76" s="405" t="s">
        <v>79</v>
      </c>
      <c r="E76" s="367">
        <v>68</v>
      </c>
    </row>
    <row r="77" spans="1:5" ht="13.5" thickBot="1">
      <c r="A77" s="406"/>
      <c r="B77" s="407" t="s">
        <v>80</v>
      </c>
      <c r="C77" s="408" t="s">
        <v>324</v>
      </c>
      <c r="D77" s="409">
        <v>4.49</v>
      </c>
      <c r="E77" s="367">
        <v>69</v>
      </c>
    </row>
    <row r="78" spans="1:5" ht="30" customHeight="1">
      <c r="A78" s="398">
        <v>10</v>
      </c>
      <c r="B78" s="399" t="s">
        <v>74</v>
      </c>
      <c r="C78" s="644" t="s">
        <v>26</v>
      </c>
      <c r="D78" s="645"/>
      <c r="E78" s="367">
        <v>70</v>
      </c>
    </row>
    <row r="79" spans="1:5" ht="12.75">
      <c r="A79" s="402"/>
      <c r="B79" s="403" t="s">
        <v>76</v>
      </c>
      <c r="C79" s="646" t="s">
        <v>729</v>
      </c>
      <c r="D79" s="647"/>
      <c r="E79" s="367">
        <v>71</v>
      </c>
    </row>
    <row r="80" spans="1:5" ht="12.75">
      <c r="A80" s="402"/>
      <c r="B80" s="403" t="s">
        <v>78</v>
      </c>
      <c r="C80" s="650" t="s">
        <v>27</v>
      </c>
      <c r="D80" s="651"/>
      <c r="E80" s="367">
        <v>72</v>
      </c>
    </row>
    <row r="81" spans="1:5" ht="13.5" thickBot="1">
      <c r="A81" s="406"/>
      <c r="B81" s="407" t="s">
        <v>80</v>
      </c>
      <c r="C81" s="408" t="s">
        <v>324</v>
      </c>
      <c r="D81" s="409">
        <v>19158.02</v>
      </c>
      <c r="E81" s="367">
        <v>73</v>
      </c>
    </row>
    <row r="82" spans="1:5" ht="25.5" customHeight="1">
      <c r="A82" s="398">
        <v>11</v>
      </c>
      <c r="B82" s="399" t="s">
        <v>74</v>
      </c>
      <c r="C82" s="644" t="s">
        <v>28</v>
      </c>
      <c r="D82" s="645"/>
      <c r="E82" s="367" t="s">
        <v>29</v>
      </c>
    </row>
    <row r="83" spans="1:5" ht="12.75">
      <c r="A83" s="402"/>
      <c r="B83" s="403" t="s">
        <v>76</v>
      </c>
      <c r="C83" s="646" t="s">
        <v>729</v>
      </c>
      <c r="D83" s="647"/>
      <c r="E83" s="367" t="s">
        <v>30</v>
      </c>
    </row>
    <row r="84" spans="1:5" ht="12.75">
      <c r="A84" s="402"/>
      <c r="B84" s="403" t="s">
        <v>78</v>
      </c>
      <c r="C84" s="650" t="s">
        <v>27</v>
      </c>
      <c r="D84" s="651"/>
      <c r="E84" s="367" t="s">
        <v>31</v>
      </c>
    </row>
    <row r="85" spans="1:5" ht="13.5" thickBot="1">
      <c r="A85" s="406"/>
      <c r="B85" s="407" t="s">
        <v>80</v>
      </c>
      <c r="C85" s="408" t="s">
        <v>324</v>
      </c>
      <c r="D85" s="409">
        <v>176936.9</v>
      </c>
      <c r="E85" s="367" t="s">
        <v>32</v>
      </c>
    </row>
    <row r="86" spans="1:5" ht="41.25" customHeight="1">
      <c r="A86" s="398">
        <v>12</v>
      </c>
      <c r="B86" s="399" t="s">
        <v>74</v>
      </c>
      <c r="C86" s="644" t="s">
        <v>492</v>
      </c>
      <c r="D86" s="645"/>
      <c r="E86" s="367">
        <v>74</v>
      </c>
    </row>
    <row r="87" spans="1:5" ht="12.75">
      <c r="A87" s="402"/>
      <c r="B87" s="403" t="s">
        <v>76</v>
      </c>
      <c r="C87" s="404" t="s">
        <v>77</v>
      </c>
      <c r="D87" s="405" t="s">
        <v>729</v>
      </c>
      <c r="E87" s="367">
        <v>75</v>
      </c>
    </row>
    <row r="88" spans="1:5" ht="12.75">
      <c r="A88" s="402"/>
      <c r="B88" s="403" t="s">
        <v>78</v>
      </c>
      <c r="C88" s="404" t="s">
        <v>77</v>
      </c>
      <c r="D88" s="405" t="s">
        <v>79</v>
      </c>
      <c r="E88" s="367">
        <v>76</v>
      </c>
    </row>
    <row r="89" spans="1:5" ht="13.5" thickBot="1">
      <c r="A89" s="406"/>
      <c r="B89" s="407" t="s">
        <v>80</v>
      </c>
      <c r="C89" s="408" t="s">
        <v>324</v>
      </c>
      <c r="D89" s="409">
        <v>0.16</v>
      </c>
      <c r="E89" s="367">
        <v>77</v>
      </c>
    </row>
    <row r="90" spans="1:5" s="415" customFormat="1" ht="12.75">
      <c r="A90" s="410" t="s">
        <v>91</v>
      </c>
      <c r="B90" s="411"/>
      <c r="C90" s="412"/>
      <c r="D90" s="413"/>
      <c r="E90" s="414">
        <v>78</v>
      </c>
    </row>
    <row r="91" spans="1:5" ht="12.75">
      <c r="A91" s="416">
        <v>27</v>
      </c>
      <c r="B91" s="417" t="s">
        <v>92</v>
      </c>
      <c r="C91" s="418" t="s">
        <v>428</v>
      </c>
      <c r="D91" s="419">
        <v>8</v>
      </c>
      <c r="E91" s="367">
        <v>79</v>
      </c>
    </row>
    <row r="92" spans="1:5" ht="12.75">
      <c r="A92" s="416">
        <v>28</v>
      </c>
      <c r="B92" s="417" t="s">
        <v>93</v>
      </c>
      <c r="C92" s="418" t="s">
        <v>428</v>
      </c>
      <c r="D92" s="419">
        <v>8</v>
      </c>
      <c r="E92" s="367">
        <v>80</v>
      </c>
    </row>
    <row r="93" spans="1:5" ht="12.75">
      <c r="A93" s="416">
        <v>29</v>
      </c>
      <c r="B93" s="417" t="s">
        <v>94</v>
      </c>
      <c r="C93" s="418" t="s">
        <v>428</v>
      </c>
      <c r="D93" s="419">
        <v>0</v>
      </c>
      <c r="E93" s="367">
        <v>81</v>
      </c>
    </row>
    <row r="94" spans="1:5" ht="13.5" thickBot="1">
      <c r="A94" s="416">
        <v>30</v>
      </c>
      <c r="B94" s="420" t="s">
        <v>95</v>
      </c>
      <c r="C94" s="421" t="s">
        <v>324</v>
      </c>
      <c r="D94" s="422">
        <v>0</v>
      </c>
      <c r="E94" s="367">
        <v>82</v>
      </c>
    </row>
    <row r="95" spans="1:5" s="415" customFormat="1" ht="17.25" customHeight="1">
      <c r="A95" s="663" t="s">
        <v>96</v>
      </c>
      <c r="B95" s="664"/>
      <c r="C95" s="664"/>
      <c r="D95" s="665"/>
      <c r="E95" s="414">
        <v>83</v>
      </c>
    </row>
    <row r="96" spans="1:5" ht="25.5">
      <c r="A96" s="423">
        <v>31</v>
      </c>
      <c r="B96" s="424" t="s">
        <v>97</v>
      </c>
      <c r="C96" s="425" t="s">
        <v>324</v>
      </c>
      <c r="D96" s="426">
        <v>1325890.86</v>
      </c>
      <c r="E96" s="367">
        <v>84</v>
      </c>
    </row>
    <row r="97" spans="1:5" ht="12.75">
      <c r="A97" s="423">
        <v>32</v>
      </c>
      <c r="B97" s="425" t="s">
        <v>98</v>
      </c>
      <c r="C97" s="425" t="s">
        <v>324</v>
      </c>
      <c r="D97" s="426">
        <v>29562.18</v>
      </c>
      <c r="E97" s="367">
        <v>85</v>
      </c>
    </row>
    <row r="98" spans="1:5" ht="12.75">
      <c r="A98" s="423">
        <v>33</v>
      </c>
      <c r="B98" s="425" t="s">
        <v>99</v>
      </c>
      <c r="C98" s="425" t="s">
        <v>324</v>
      </c>
      <c r="D98" s="426">
        <v>1355453.04</v>
      </c>
      <c r="E98" s="367">
        <v>86</v>
      </c>
    </row>
    <row r="99" spans="1:5" ht="12.75" customHeight="1">
      <c r="A99" s="423">
        <v>34</v>
      </c>
      <c r="B99" s="424" t="s">
        <v>100</v>
      </c>
      <c r="C99" s="425" t="s">
        <v>324</v>
      </c>
      <c r="D99" s="426">
        <v>852856.51</v>
      </c>
      <c r="E99" s="367">
        <v>87</v>
      </c>
    </row>
    <row r="100" spans="1:5" ht="12.75" customHeight="1">
      <c r="A100" s="423">
        <v>35</v>
      </c>
      <c r="B100" s="425" t="s">
        <v>101</v>
      </c>
      <c r="C100" s="425" t="s">
        <v>324</v>
      </c>
      <c r="D100" s="426">
        <v>34387.94</v>
      </c>
      <c r="E100" s="367">
        <v>88</v>
      </c>
    </row>
    <row r="101" spans="1:5" ht="13.5" thickBot="1">
      <c r="A101" s="427">
        <v>36</v>
      </c>
      <c r="B101" s="428" t="s">
        <v>102</v>
      </c>
      <c r="C101" s="428" t="s">
        <v>324</v>
      </c>
      <c r="D101" s="429">
        <v>887244.45</v>
      </c>
      <c r="E101" s="367">
        <v>89</v>
      </c>
    </row>
    <row r="102" spans="1:5" s="415" customFormat="1" ht="29.25" customHeight="1">
      <c r="A102" s="430" t="s">
        <v>103</v>
      </c>
      <c r="B102" s="431"/>
      <c r="C102" s="432"/>
      <c r="D102" s="433"/>
      <c r="E102" s="414">
        <v>90</v>
      </c>
    </row>
    <row r="103" spans="1:5" s="415" customFormat="1" ht="18.75">
      <c r="A103" s="434" t="s">
        <v>104</v>
      </c>
      <c r="B103" s="435" t="s">
        <v>319</v>
      </c>
      <c r="C103" s="666" t="s">
        <v>105</v>
      </c>
      <c r="D103" s="667"/>
      <c r="E103" s="414">
        <v>91</v>
      </c>
    </row>
    <row r="104" spans="1:5" s="415" customFormat="1" ht="15" customHeight="1">
      <c r="A104" s="434" t="s">
        <v>106</v>
      </c>
      <c r="B104" s="435" t="s">
        <v>662</v>
      </c>
      <c r="C104" s="384" t="s">
        <v>201</v>
      </c>
      <c r="D104" s="436" t="s">
        <v>669</v>
      </c>
      <c r="E104" s="414">
        <v>92</v>
      </c>
    </row>
    <row r="105" spans="1:5" ht="15" customHeight="1">
      <c r="A105" s="434" t="s">
        <v>107</v>
      </c>
      <c r="B105" s="437" t="s">
        <v>108</v>
      </c>
      <c r="C105" s="384" t="s">
        <v>109</v>
      </c>
      <c r="D105" s="386">
        <v>1914</v>
      </c>
      <c r="E105" s="367">
        <v>93</v>
      </c>
    </row>
    <row r="106" spans="1:5" ht="15" customHeight="1">
      <c r="A106" s="434" t="s">
        <v>110</v>
      </c>
      <c r="B106" s="437" t="s">
        <v>41</v>
      </c>
      <c r="C106" s="384" t="s">
        <v>324</v>
      </c>
      <c r="D106" s="386">
        <v>911112.62</v>
      </c>
      <c r="E106" s="367">
        <v>94</v>
      </c>
    </row>
    <row r="107" spans="1:5" ht="15" customHeight="1">
      <c r="A107" s="434" t="s">
        <v>111</v>
      </c>
      <c r="B107" s="437" t="s">
        <v>112</v>
      </c>
      <c r="C107" s="384" t="s">
        <v>324</v>
      </c>
      <c r="D107" s="386">
        <v>2991906.67</v>
      </c>
      <c r="E107" s="367">
        <v>95</v>
      </c>
    </row>
    <row r="108" spans="1:5" ht="15" customHeight="1">
      <c r="A108" s="434" t="s">
        <v>113</v>
      </c>
      <c r="B108" s="437" t="s">
        <v>114</v>
      </c>
      <c r="C108" s="384" t="s">
        <v>324</v>
      </c>
      <c r="D108" s="386">
        <v>3404764.62</v>
      </c>
      <c r="E108" s="367">
        <v>96</v>
      </c>
    </row>
    <row r="109" spans="1:5" ht="15" customHeight="1">
      <c r="A109" s="434" t="s">
        <v>115</v>
      </c>
      <c r="B109" s="437" t="s">
        <v>55</v>
      </c>
      <c r="C109" s="384" t="s">
        <v>324</v>
      </c>
      <c r="D109" s="386">
        <v>498254.67</v>
      </c>
      <c r="E109" s="367">
        <v>97</v>
      </c>
    </row>
    <row r="110" spans="1:5" ht="15" customHeight="1">
      <c r="A110" s="434" t="s">
        <v>116</v>
      </c>
      <c r="B110" s="437" t="s">
        <v>117</v>
      </c>
      <c r="C110" s="384" t="s">
        <v>324</v>
      </c>
      <c r="D110" s="386">
        <v>3347405.11</v>
      </c>
      <c r="E110" s="367">
        <v>98</v>
      </c>
    </row>
    <row r="111" spans="1:5" ht="15" customHeight="1">
      <c r="A111" s="434" t="s">
        <v>119</v>
      </c>
      <c r="B111" s="437" t="s">
        <v>120</v>
      </c>
      <c r="C111" s="384" t="s">
        <v>324</v>
      </c>
      <c r="D111" s="386">
        <v>3687961.79</v>
      </c>
      <c r="E111" s="367">
        <v>99</v>
      </c>
    </row>
    <row r="112" spans="1:5" ht="15" customHeight="1">
      <c r="A112" s="434" t="s">
        <v>121</v>
      </c>
      <c r="B112" s="438" t="s">
        <v>122</v>
      </c>
      <c r="C112" s="384" t="s">
        <v>324</v>
      </c>
      <c r="D112" s="386">
        <v>267694.78</v>
      </c>
      <c r="E112" s="367">
        <v>100</v>
      </c>
    </row>
    <row r="113" spans="1:5" ht="15" customHeight="1" thickBot="1">
      <c r="A113" s="394" t="s">
        <v>123</v>
      </c>
      <c r="B113" s="439" t="s">
        <v>124</v>
      </c>
      <c r="C113" s="396" t="s">
        <v>324</v>
      </c>
      <c r="D113" s="397">
        <v>12732.42</v>
      </c>
      <c r="E113" s="367">
        <v>101</v>
      </c>
    </row>
    <row r="114" spans="1:5" s="415" customFormat="1" ht="18.75">
      <c r="A114" s="440" t="s">
        <v>125</v>
      </c>
      <c r="B114" s="441" t="s">
        <v>319</v>
      </c>
      <c r="C114" s="668" t="s">
        <v>835</v>
      </c>
      <c r="D114" s="669"/>
      <c r="E114" s="414">
        <v>102</v>
      </c>
    </row>
    <row r="115" spans="1:5" s="415" customFormat="1" ht="15" customHeight="1">
      <c r="A115" s="383" t="s">
        <v>126</v>
      </c>
      <c r="B115" s="385" t="s">
        <v>662</v>
      </c>
      <c r="C115" s="384" t="s">
        <v>201</v>
      </c>
      <c r="D115" s="436" t="s">
        <v>127</v>
      </c>
      <c r="E115" s="414">
        <v>103</v>
      </c>
    </row>
    <row r="116" spans="1:5" ht="15" customHeight="1">
      <c r="A116" s="383" t="s">
        <v>128</v>
      </c>
      <c r="B116" s="384" t="s">
        <v>108</v>
      </c>
      <c r="C116" s="384" t="s">
        <v>109</v>
      </c>
      <c r="D116" s="386">
        <v>16387</v>
      </c>
      <c r="E116" s="367">
        <v>104</v>
      </c>
    </row>
    <row r="117" spans="1:5" ht="15" customHeight="1">
      <c r="A117" s="383" t="s">
        <v>129</v>
      </c>
      <c r="B117" s="384" t="s">
        <v>41</v>
      </c>
      <c r="C117" s="384" t="s">
        <v>324</v>
      </c>
      <c r="D117" s="386">
        <v>145986.42</v>
      </c>
      <c r="E117" s="367">
        <v>105</v>
      </c>
    </row>
    <row r="118" spans="1:5" ht="15" customHeight="1">
      <c r="A118" s="383" t="s">
        <v>130</v>
      </c>
      <c r="B118" s="384" t="s">
        <v>112</v>
      </c>
      <c r="C118" s="384" t="s">
        <v>324</v>
      </c>
      <c r="D118" s="386">
        <v>543844.55</v>
      </c>
      <c r="E118" s="367">
        <v>106</v>
      </c>
    </row>
    <row r="119" spans="1:5" ht="15" customHeight="1">
      <c r="A119" s="383" t="s">
        <v>131</v>
      </c>
      <c r="B119" s="384" t="s">
        <v>114</v>
      </c>
      <c r="C119" s="384" t="s">
        <v>324</v>
      </c>
      <c r="D119" s="386">
        <v>542439.31</v>
      </c>
      <c r="E119" s="367">
        <v>107</v>
      </c>
    </row>
    <row r="120" spans="1:5" ht="15" customHeight="1">
      <c r="A120" s="383" t="s">
        <v>132</v>
      </c>
      <c r="B120" s="384" t="s">
        <v>55</v>
      </c>
      <c r="C120" s="384" t="s">
        <v>324</v>
      </c>
      <c r="D120" s="386">
        <v>147391.66</v>
      </c>
      <c r="E120" s="367">
        <v>108</v>
      </c>
    </row>
    <row r="121" spans="1:5" ht="15" customHeight="1">
      <c r="A121" s="383" t="s">
        <v>133</v>
      </c>
      <c r="B121" s="384" t="s">
        <v>117</v>
      </c>
      <c r="C121" s="384" t="s">
        <v>324</v>
      </c>
      <c r="D121" s="386">
        <v>533174.01</v>
      </c>
      <c r="E121" s="367">
        <v>109</v>
      </c>
    </row>
    <row r="122" spans="1:5" ht="15" customHeight="1">
      <c r="A122" s="383" t="s">
        <v>134</v>
      </c>
      <c r="B122" s="384" t="s">
        <v>120</v>
      </c>
      <c r="C122" s="384" t="s">
        <v>324</v>
      </c>
      <c r="D122" s="386">
        <v>567993.62</v>
      </c>
      <c r="E122" s="367">
        <v>110</v>
      </c>
    </row>
    <row r="123" spans="1:5" ht="15" customHeight="1">
      <c r="A123" s="383" t="s">
        <v>135</v>
      </c>
      <c r="B123" s="387" t="s">
        <v>122</v>
      </c>
      <c r="C123" s="384" t="s">
        <v>324</v>
      </c>
      <c r="D123" s="386">
        <v>39941.81</v>
      </c>
      <c r="E123" s="367">
        <v>111</v>
      </c>
    </row>
    <row r="124" spans="1:5" ht="26.25" thickBot="1">
      <c r="A124" s="442" t="s">
        <v>136</v>
      </c>
      <c r="B124" s="443" t="s">
        <v>124</v>
      </c>
      <c r="C124" s="396" t="s">
        <v>324</v>
      </c>
      <c r="D124" s="397">
        <v>0</v>
      </c>
      <c r="E124" s="367">
        <v>112</v>
      </c>
    </row>
    <row r="125" spans="1:5" s="415" customFormat="1" ht="18.75">
      <c r="A125" s="440" t="s">
        <v>137</v>
      </c>
      <c r="B125" s="441" t="s">
        <v>319</v>
      </c>
      <c r="C125" s="668" t="s">
        <v>745</v>
      </c>
      <c r="D125" s="669"/>
      <c r="E125" s="414">
        <v>113</v>
      </c>
    </row>
    <row r="126" spans="1:5" s="415" customFormat="1" ht="13.5">
      <c r="A126" s="383" t="s">
        <v>138</v>
      </c>
      <c r="B126" s="385" t="s">
        <v>662</v>
      </c>
      <c r="C126" s="384" t="s">
        <v>201</v>
      </c>
      <c r="D126" s="436" t="s">
        <v>127</v>
      </c>
      <c r="E126" s="414">
        <v>114</v>
      </c>
    </row>
    <row r="127" spans="1:5" ht="12.75">
      <c r="A127" s="383" t="s">
        <v>139</v>
      </c>
      <c r="B127" s="384" t="s">
        <v>108</v>
      </c>
      <c r="C127" s="384" t="s">
        <v>109</v>
      </c>
      <c r="D127" s="386">
        <v>16331</v>
      </c>
      <c r="E127" s="367">
        <v>115</v>
      </c>
    </row>
    <row r="128" spans="1:5" ht="12.75">
      <c r="A128" s="383" t="s">
        <v>140</v>
      </c>
      <c r="B128" s="384" t="s">
        <v>41</v>
      </c>
      <c r="C128" s="384" t="s">
        <v>324</v>
      </c>
      <c r="D128" s="386">
        <v>104034.4</v>
      </c>
      <c r="E128" s="367">
        <v>116</v>
      </c>
    </row>
    <row r="129" spans="1:5" ht="12.75" customHeight="1">
      <c r="A129" s="383" t="s">
        <v>141</v>
      </c>
      <c r="B129" s="384" t="s">
        <v>112</v>
      </c>
      <c r="C129" s="384" t="s">
        <v>324</v>
      </c>
      <c r="D129" s="386">
        <v>373637.26</v>
      </c>
      <c r="E129" s="367">
        <v>117</v>
      </c>
    </row>
    <row r="130" spans="1:5" ht="12.75" customHeight="1">
      <c r="A130" s="383" t="s">
        <v>493</v>
      </c>
      <c r="B130" s="384" t="s">
        <v>114</v>
      </c>
      <c r="C130" s="384" t="s">
        <v>324</v>
      </c>
      <c r="D130" s="386">
        <v>366312.41</v>
      </c>
      <c r="E130" s="367">
        <v>118</v>
      </c>
    </row>
    <row r="131" spans="1:5" ht="12.75" customHeight="1">
      <c r="A131" s="383" t="s">
        <v>494</v>
      </c>
      <c r="B131" s="384" t="s">
        <v>55</v>
      </c>
      <c r="C131" s="384" t="s">
        <v>324</v>
      </c>
      <c r="D131" s="386">
        <v>111359.25</v>
      </c>
      <c r="E131" s="367">
        <v>119</v>
      </c>
    </row>
    <row r="132" spans="1:5" ht="12.75" customHeight="1">
      <c r="A132" s="383" t="s">
        <v>495</v>
      </c>
      <c r="B132" s="384" t="s">
        <v>117</v>
      </c>
      <c r="C132" s="384" t="s">
        <v>324</v>
      </c>
      <c r="D132" s="386">
        <v>383826.26</v>
      </c>
      <c r="E132" s="367">
        <v>120</v>
      </c>
    </row>
    <row r="133" spans="1:5" ht="12.75" customHeight="1">
      <c r="A133" s="383" t="s">
        <v>496</v>
      </c>
      <c r="B133" s="384" t="s">
        <v>120</v>
      </c>
      <c r="C133" s="384" t="s">
        <v>324</v>
      </c>
      <c r="D133" s="386">
        <v>402102.15</v>
      </c>
      <c r="E133" s="367">
        <v>121</v>
      </c>
    </row>
    <row r="134" spans="1:5" ht="25.5">
      <c r="A134" s="383" t="s">
        <v>497</v>
      </c>
      <c r="B134" s="387" t="s">
        <v>122</v>
      </c>
      <c r="C134" s="384" t="s">
        <v>324</v>
      </c>
      <c r="D134" s="386">
        <v>30177.36</v>
      </c>
      <c r="E134" s="367">
        <v>122</v>
      </c>
    </row>
    <row r="135" spans="1:5" ht="26.25" customHeight="1" thickBot="1">
      <c r="A135" s="442" t="s">
        <v>498</v>
      </c>
      <c r="B135" s="443" t="s">
        <v>124</v>
      </c>
      <c r="C135" s="396" t="s">
        <v>324</v>
      </c>
      <c r="D135" s="397">
        <v>0</v>
      </c>
      <c r="E135" s="367">
        <v>123</v>
      </c>
    </row>
    <row r="136" spans="1:5" s="415" customFormat="1" ht="18.75">
      <c r="A136" s="440" t="s">
        <v>499</v>
      </c>
      <c r="B136" s="441" t="s">
        <v>319</v>
      </c>
      <c r="C136" s="658" t="s">
        <v>500</v>
      </c>
      <c r="D136" s="659"/>
      <c r="E136" s="414">
        <v>124</v>
      </c>
    </row>
    <row r="137" spans="1:5" s="415" customFormat="1" ht="13.5" customHeight="1">
      <c r="A137" s="383" t="s">
        <v>501</v>
      </c>
      <c r="B137" s="385" t="s">
        <v>662</v>
      </c>
      <c r="C137" s="384" t="s">
        <v>201</v>
      </c>
      <c r="D137" s="436" t="s">
        <v>670</v>
      </c>
      <c r="E137" s="414">
        <v>125</v>
      </c>
    </row>
    <row r="138" spans="1:5" ht="12.75">
      <c r="A138" s="383" t="s">
        <v>502</v>
      </c>
      <c r="B138" s="384" t="s">
        <v>108</v>
      </c>
      <c r="C138" s="384" t="s">
        <v>109</v>
      </c>
      <c r="D138" s="386">
        <v>191741.71044299204</v>
      </c>
      <c r="E138" s="367">
        <v>126</v>
      </c>
    </row>
    <row r="139" spans="1:5" ht="12.75">
      <c r="A139" s="383" t="s">
        <v>503</v>
      </c>
      <c r="B139" s="384" t="s">
        <v>41</v>
      </c>
      <c r="C139" s="384" t="s">
        <v>324</v>
      </c>
      <c r="D139" s="386">
        <v>164757.42</v>
      </c>
      <c r="E139" s="367">
        <v>127</v>
      </c>
    </row>
    <row r="140" spans="1:5" ht="12.75" customHeight="1">
      <c r="A140" s="383" t="s">
        <v>504</v>
      </c>
      <c r="B140" s="384" t="s">
        <v>112</v>
      </c>
      <c r="C140" s="384" t="s">
        <v>324</v>
      </c>
      <c r="D140" s="386">
        <v>762086.52</v>
      </c>
      <c r="E140" s="367">
        <v>128</v>
      </c>
    </row>
    <row r="141" spans="1:5" ht="12.75" customHeight="1">
      <c r="A141" s="383" t="s">
        <v>505</v>
      </c>
      <c r="B141" s="384" t="s">
        <v>114</v>
      </c>
      <c r="C141" s="384" t="s">
        <v>324</v>
      </c>
      <c r="D141" s="386">
        <v>830993.01</v>
      </c>
      <c r="E141" s="367">
        <v>129</v>
      </c>
    </row>
    <row r="142" spans="1:5" ht="12.75" customHeight="1">
      <c r="A142" s="383" t="s">
        <v>506</v>
      </c>
      <c r="B142" s="384" t="s">
        <v>55</v>
      </c>
      <c r="C142" s="384" t="s">
        <v>324</v>
      </c>
      <c r="D142" s="386">
        <v>95850.93000000005</v>
      </c>
      <c r="E142" s="367">
        <v>130</v>
      </c>
    </row>
    <row r="143" spans="1:5" ht="12.75" customHeight="1">
      <c r="A143" s="383" t="s">
        <v>507</v>
      </c>
      <c r="B143" s="384" t="s">
        <v>117</v>
      </c>
      <c r="C143" s="384" t="s">
        <v>324</v>
      </c>
      <c r="D143" s="386">
        <v>793231.06</v>
      </c>
      <c r="E143" s="367">
        <v>131</v>
      </c>
    </row>
    <row r="144" spans="1:5" ht="12.75" customHeight="1">
      <c r="A144" s="383" t="s">
        <v>508</v>
      </c>
      <c r="B144" s="384" t="s">
        <v>120</v>
      </c>
      <c r="C144" s="384" t="s">
        <v>324</v>
      </c>
      <c r="D144" s="386">
        <v>665126.88</v>
      </c>
      <c r="E144" s="367">
        <v>132</v>
      </c>
    </row>
    <row r="145" spans="1:5" ht="25.5">
      <c r="A145" s="383" t="s">
        <v>509</v>
      </c>
      <c r="B145" s="387" t="s">
        <v>122</v>
      </c>
      <c r="C145" s="384" t="s">
        <v>324</v>
      </c>
      <c r="D145" s="386">
        <v>400089.73</v>
      </c>
      <c r="E145" s="367">
        <v>133</v>
      </c>
    </row>
    <row r="146" spans="1:5" ht="26.25" customHeight="1" thickBot="1">
      <c r="A146" s="442" t="s">
        <v>510</v>
      </c>
      <c r="B146" s="443" t="s">
        <v>124</v>
      </c>
      <c r="C146" s="396" t="s">
        <v>324</v>
      </c>
      <c r="D146" s="397">
        <v>23155.43</v>
      </c>
      <c r="E146" s="367">
        <v>134</v>
      </c>
    </row>
    <row r="147" spans="1:5" ht="12.75" customHeight="1">
      <c r="A147" s="444">
        <v>48</v>
      </c>
      <c r="B147" s="445" t="s">
        <v>92</v>
      </c>
      <c r="C147" s="445" t="s">
        <v>428</v>
      </c>
      <c r="D147" s="446">
        <v>5</v>
      </c>
      <c r="E147" s="367">
        <v>135</v>
      </c>
    </row>
    <row r="148" spans="1:5" ht="12.75" customHeight="1">
      <c r="A148" s="447">
        <v>49</v>
      </c>
      <c r="B148" s="418" t="s">
        <v>93</v>
      </c>
      <c r="C148" s="418" t="s">
        <v>428</v>
      </c>
      <c r="D148" s="419">
        <v>5</v>
      </c>
      <c r="E148" s="367">
        <v>136</v>
      </c>
    </row>
    <row r="149" spans="1:5" ht="12.75" customHeight="1">
      <c r="A149" s="447">
        <v>50</v>
      </c>
      <c r="B149" s="418" t="s">
        <v>94</v>
      </c>
      <c r="C149" s="418" t="s">
        <v>428</v>
      </c>
      <c r="D149" s="419">
        <v>0</v>
      </c>
      <c r="E149" s="367">
        <v>137</v>
      </c>
    </row>
    <row r="150" spans="1:5" ht="15" customHeight="1" thickBot="1">
      <c r="A150" s="448">
        <v>51</v>
      </c>
      <c r="B150" s="421" t="s">
        <v>95</v>
      </c>
      <c r="C150" s="421" t="s">
        <v>324</v>
      </c>
      <c r="D150" s="422">
        <v>47265.159999999865</v>
      </c>
      <c r="E150" s="367">
        <v>138</v>
      </c>
    </row>
    <row r="151" spans="1:5" s="415" customFormat="1" ht="12.75" customHeight="1">
      <c r="A151" s="449" t="s">
        <v>511</v>
      </c>
      <c r="B151" s="450"/>
      <c r="C151" s="450"/>
      <c r="D151" s="451"/>
      <c r="E151" s="414">
        <v>139</v>
      </c>
    </row>
    <row r="152" spans="1:5" ht="15" customHeight="1">
      <c r="A152" s="452">
        <v>52</v>
      </c>
      <c r="B152" s="453" t="s">
        <v>512</v>
      </c>
      <c r="C152" s="454" t="s">
        <v>428</v>
      </c>
      <c r="D152" s="455">
        <v>55</v>
      </c>
      <c r="E152" s="367">
        <v>140</v>
      </c>
    </row>
    <row r="153" spans="1:5" ht="15">
      <c r="A153" s="452">
        <v>53</v>
      </c>
      <c r="B153" s="453" t="s">
        <v>513</v>
      </c>
      <c r="C153" s="454" t="s">
        <v>428</v>
      </c>
      <c r="D153" s="455">
        <v>0</v>
      </c>
      <c r="E153" s="367">
        <v>141</v>
      </c>
    </row>
    <row r="154" spans="1:5" ht="27" customHeight="1" thickBot="1">
      <c r="A154" s="456">
        <v>54</v>
      </c>
      <c r="B154" s="457" t="s">
        <v>514</v>
      </c>
      <c r="C154" s="458" t="s">
        <v>324</v>
      </c>
      <c r="D154" s="459">
        <v>323217.8</v>
      </c>
      <c r="E154" s="367">
        <v>142</v>
      </c>
    </row>
  </sheetData>
  <sheetProtection/>
  <mergeCells count="27"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  <mergeCell ref="C79:D79"/>
    <mergeCell ref="C84:D84"/>
    <mergeCell ref="C80:D80"/>
    <mergeCell ref="B37:D37"/>
    <mergeCell ref="B39:D39"/>
    <mergeCell ref="C58:D58"/>
    <mergeCell ref="A41:D41"/>
    <mergeCell ref="C82:D82"/>
    <mergeCell ref="C83:D83"/>
    <mergeCell ref="C62:D62"/>
    <mergeCell ref="C78:D78"/>
    <mergeCell ref="C86:D86"/>
    <mergeCell ref="C66:D66"/>
    <mergeCell ref="C70:D70"/>
    <mergeCell ref="C71:D71"/>
    <mergeCell ref="C74:D74"/>
    <mergeCell ref="C72:D72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4" customWidth="1"/>
    <col min="2" max="2" width="104.140625" style="351" customWidth="1"/>
    <col min="3" max="3" width="16.28125" style="351" customWidth="1"/>
    <col min="4" max="4" width="10.28125" style="352" customWidth="1"/>
    <col min="5" max="5" width="13.57421875" style="352" customWidth="1"/>
    <col min="6" max="6" width="16.57421875" style="352" customWidth="1"/>
    <col min="7" max="7" width="12.8515625" style="352" customWidth="1"/>
    <col min="8" max="16384" width="9.140625" style="341" customWidth="1"/>
  </cols>
  <sheetData>
    <row r="1" spans="2:5" s="5" customFormat="1" ht="35.25" customHeight="1">
      <c r="B1" s="336" t="s">
        <v>649</v>
      </c>
      <c r="C1" s="337"/>
      <c r="D1" s="337"/>
      <c r="E1" s="22"/>
    </row>
    <row r="2" spans="1:7" s="340" customFormat="1" ht="51">
      <c r="A2" s="338" t="s">
        <v>843</v>
      </c>
      <c r="B2" s="338" t="s">
        <v>737</v>
      </c>
      <c r="C2" s="338" t="s">
        <v>846</v>
      </c>
      <c r="D2" s="339" t="s">
        <v>847</v>
      </c>
      <c r="E2" s="339" t="s">
        <v>848</v>
      </c>
      <c r="F2" s="339" t="s">
        <v>849</v>
      </c>
      <c r="G2" s="339" t="s">
        <v>650</v>
      </c>
    </row>
    <row r="3" spans="1:7" ht="54.75" customHeight="1">
      <c r="A3" s="479" t="s">
        <v>738</v>
      </c>
      <c r="B3" s="480"/>
      <c r="C3" s="481"/>
      <c r="D3" s="465">
        <v>0.74</v>
      </c>
      <c r="E3" s="468" t="s">
        <v>854</v>
      </c>
      <c r="F3" s="471" t="s">
        <v>660</v>
      </c>
      <c r="G3" s="471" t="s">
        <v>739</v>
      </c>
    </row>
    <row r="4" spans="1:7" ht="102">
      <c r="A4" s="342" t="s">
        <v>851</v>
      </c>
      <c r="B4" s="343" t="s">
        <v>740</v>
      </c>
      <c r="C4" s="343" t="s">
        <v>1</v>
      </c>
      <c r="D4" s="466"/>
      <c r="E4" s="469"/>
      <c r="F4" s="472"/>
      <c r="G4" s="472"/>
    </row>
    <row r="5" spans="1:7" ht="89.25">
      <c r="A5" s="342" t="s">
        <v>2</v>
      </c>
      <c r="B5" s="343" t="s">
        <v>741</v>
      </c>
      <c r="C5" s="343" t="s">
        <v>1</v>
      </c>
      <c r="D5" s="466"/>
      <c r="E5" s="469"/>
      <c r="F5" s="472"/>
      <c r="G5" s="472"/>
    </row>
    <row r="6" spans="1:7" ht="114.75">
      <c r="A6" s="342" t="s">
        <v>5</v>
      </c>
      <c r="B6" s="344" t="s">
        <v>742</v>
      </c>
      <c r="C6" s="343" t="s">
        <v>1</v>
      </c>
      <c r="D6" s="466"/>
      <c r="E6" s="469"/>
      <c r="F6" s="472"/>
      <c r="G6" s="472"/>
    </row>
    <row r="7" spans="1:7" ht="165.75">
      <c r="A7" s="342" t="s">
        <v>8</v>
      </c>
      <c r="B7" s="343" t="s">
        <v>352</v>
      </c>
      <c r="C7" s="343" t="s">
        <v>1</v>
      </c>
      <c r="D7" s="466"/>
      <c r="E7" s="469"/>
      <c r="F7" s="472"/>
      <c r="G7" s="472"/>
    </row>
    <row r="8" spans="1:7" ht="114.75">
      <c r="A8" s="342" t="s">
        <v>11</v>
      </c>
      <c r="B8" s="343" t="s">
        <v>353</v>
      </c>
      <c r="C8" s="343" t="s">
        <v>1</v>
      </c>
      <c r="D8" s="466"/>
      <c r="E8" s="469"/>
      <c r="F8" s="472"/>
      <c r="G8" s="472"/>
    </row>
    <row r="9" spans="1:7" ht="127.5">
      <c r="A9" s="477" t="s">
        <v>563</v>
      </c>
      <c r="B9" s="343" t="s">
        <v>354</v>
      </c>
      <c r="C9" s="343" t="s">
        <v>1</v>
      </c>
      <c r="D9" s="466"/>
      <c r="E9" s="469"/>
      <c r="F9" s="472"/>
      <c r="G9" s="472"/>
    </row>
    <row r="10" spans="1:7" ht="114.75">
      <c r="A10" s="477"/>
      <c r="B10" s="343" t="s">
        <v>355</v>
      </c>
      <c r="C10" s="343" t="s">
        <v>603</v>
      </c>
      <c r="D10" s="466"/>
      <c r="E10" s="469"/>
      <c r="F10" s="472"/>
      <c r="G10" s="472"/>
    </row>
    <row r="11" spans="1:7" ht="102">
      <c r="A11" s="342" t="s">
        <v>604</v>
      </c>
      <c r="B11" s="343" t="s">
        <v>856</v>
      </c>
      <c r="C11" s="343" t="s">
        <v>1</v>
      </c>
      <c r="D11" s="466"/>
      <c r="E11" s="469"/>
      <c r="F11" s="472"/>
      <c r="G11" s="472"/>
    </row>
    <row r="12" spans="1:7" ht="127.5">
      <c r="A12" s="342" t="s">
        <v>144</v>
      </c>
      <c r="B12" s="343" t="s">
        <v>857</v>
      </c>
      <c r="C12" s="343" t="s">
        <v>1</v>
      </c>
      <c r="D12" s="466"/>
      <c r="E12" s="469"/>
      <c r="F12" s="472"/>
      <c r="G12" s="472"/>
    </row>
    <row r="13" spans="1:7" ht="63.75">
      <c r="A13" s="342" t="s">
        <v>147</v>
      </c>
      <c r="B13" s="343" t="s">
        <v>858</v>
      </c>
      <c r="C13" s="343" t="s">
        <v>1</v>
      </c>
      <c r="D13" s="466"/>
      <c r="E13" s="469"/>
      <c r="F13" s="472"/>
      <c r="G13" s="472"/>
    </row>
    <row r="14" spans="1:7" ht="51">
      <c r="A14" s="342" t="s">
        <v>150</v>
      </c>
      <c r="B14" s="343" t="s">
        <v>859</v>
      </c>
      <c r="C14" s="343" t="s">
        <v>1</v>
      </c>
      <c r="D14" s="466"/>
      <c r="E14" s="469"/>
      <c r="F14" s="472"/>
      <c r="G14" s="472"/>
    </row>
    <row r="15" spans="1:7" ht="25.5">
      <c r="A15" s="342" t="s">
        <v>153</v>
      </c>
      <c r="B15" s="343" t="s">
        <v>860</v>
      </c>
      <c r="C15" s="343" t="s">
        <v>1</v>
      </c>
      <c r="D15" s="466"/>
      <c r="E15" s="469"/>
      <c r="F15" s="472"/>
      <c r="G15" s="472"/>
    </row>
    <row r="16" spans="1:7" ht="51">
      <c r="A16" s="342" t="s">
        <v>156</v>
      </c>
      <c r="B16" s="343" t="s">
        <v>861</v>
      </c>
      <c r="C16" s="343" t="s">
        <v>1</v>
      </c>
      <c r="D16" s="467"/>
      <c r="E16" s="470"/>
      <c r="F16" s="473"/>
      <c r="G16" s="473"/>
    </row>
    <row r="17" spans="1:7" ht="39" customHeight="1">
      <c r="A17" s="479" t="s">
        <v>159</v>
      </c>
      <c r="B17" s="480"/>
      <c r="C17" s="480"/>
      <c r="D17" s="465">
        <f>4.31+4.49</f>
        <v>8.8</v>
      </c>
      <c r="E17" s="468" t="s">
        <v>854</v>
      </c>
      <c r="F17" s="471" t="s">
        <v>660</v>
      </c>
      <c r="G17" s="471" t="s">
        <v>739</v>
      </c>
    </row>
    <row r="18" spans="1:7" ht="153">
      <c r="A18" s="342" t="s">
        <v>160</v>
      </c>
      <c r="B18" s="343" t="s">
        <v>862</v>
      </c>
      <c r="C18" s="343" t="s">
        <v>1</v>
      </c>
      <c r="D18" s="466"/>
      <c r="E18" s="469"/>
      <c r="F18" s="472"/>
      <c r="G18" s="472"/>
    </row>
    <row r="19" spans="1:7" ht="38.25">
      <c r="A19" s="477" t="s">
        <v>163</v>
      </c>
      <c r="B19" s="343" t="s">
        <v>863</v>
      </c>
      <c r="C19" s="343" t="s">
        <v>166</v>
      </c>
      <c r="D19" s="466"/>
      <c r="E19" s="469"/>
      <c r="F19" s="472"/>
      <c r="G19" s="472"/>
    </row>
    <row r="20" spans="1:7" ht="25.5">
      <c r="A20" s="477"/>
      <c r="B20" s="343" t="s">
        <v>167</v>
      </c>
      <c r="C20" s="345" t="s">
        <v>168</v>
      </c>
      <c r="D20" s="466"/>
      <c r="E20" s="469"/>
      <c r="F20" s="472"/>
      <c r="G20" s="472"/>
    </row>
    <row r="21" spans="1:7" ht="15.75">
      <c r="A21" s="477"/>
      <c r="B21" s="343" t="s">
        <v>864</v>
      </c>
      <c r="C21" s="343" t="s">
        <v>170</v>
      </c>
      <c r="D21" s="466"/>
      <c r="E21" s="469"/>
      <c r="F21" s="472"/>
      <c r="G21" s="472"/>
    </row>
    <row r="22" spans="1:7" ht="15.75">
      <c r="A22" s="477"/>
      <c r="B22" s="343" t="s">
        <v>865</v>
      </c>
      <c r="C22" s="343" t="s">
        <v>170</v>
      </c>
      <c r="D22" s="466"/>
      <c r="E22" s="469"/>
      <c r="F22" s="472"/>
      <c r="G22" s="472"/>
    </row>
    <row r="23" spans="1:7" ht="38.25">
      <c r="A23" s="477"/>
      <c r="B23" s="343" t="s">
        <v>866</v>
      </c>
      <c r="C23" s="343" t="s">
        <v>170</v>
      </c>
      <c r="D23" s="466"/>
      <c r="E23" s="469"/>
      <c r="F23" s="472"/>
      <c r="G23" s="472"/>
    </row>
    <row r="24" spans="1:7" ht="63.75">
      <c r="A24" s="477" t="s">
        <v>173</v>
      </c>
      <c r="B24" s="343" t="s">
        <v>867</v>
      </c>
      <c r="C24" s="343" t="s">
        <v>168</v>
      </c>
      <c r="D24" s="466"/>
      <c r="E24" s="469"/>
      <c r="F24" s="472"/>
      <c r="G24" s="472"/>
    </row>
    <row r="25" spans="1:7" ht="25.5">
      <c r="A25" s="477"/>
      <c r="B25" s="343" t="s">
        <v>682</v>
      </c>
      <c r="C25" s="345" t="s">
        <v>683</v>
      </c>
      <c r="D25" s="466"/>
      <c r="E25" s="469"/>
      <c r="F25" s="472"/>
      <c r="G25" s="472"/>
    </row>
    <row r="26" spans="1:7" ht="25.5">
      <c r="A26" s="477"/>
      <c r="B26" s="343" t="s">
        <v>684</v>
      </c>
      <c r="C26" s="343" t="s">
        <v>683</v>
      </c>
      <c r="D26" s="466"/>
      <c r="E26" s="469"/>
      <c r="F26" s="472"/>
      <c r="G26" s="472"/>
    </row>
    <row r="27" spans="1:7" ht="25.5">
      <c r="A27" s="477"/>
      <c r="B27" s="343" t="s">
        <v>685</v>
      </c>
      <c r="C27" s="343" t="s">
        <v>168</v>
      </c>
      <c r="D27" s="466"/>
      <c r="E27" s="469"/>
      <c r="F27" s="472"/>
      <c r="G27" s="472"/>
    </row>
    <row r="28" spans="1:7" ht="25.5">
      <c r="A28" s="477"/>
      <c r="B28" s="343" t="s">
        <v>868</v>
      </c>
      <c r="C28" s="343" t="s">
        <v>603</v>
      </c>
      <c r="D28" s="466"/>
      <c r="E28" s="469"/>
      <c r="F28" s="472"/>
      <c r="G28" s="472"/>
    </row>
    <row r="29" spans="1:7" ht="25.5">
      <c r="A29" s="477"/>
      <c r="B29" s="343" t="s">
        <v>687</v>
      </c>
      <c r="C29" s="343" t="s">
        <v>170</v>
      </c>
      <c r="D29" s="466"/>
      <c r="E29" s="469"/>
      <c r="F29" s="472"/>
      <c r="G29" s="472"/>
    </row>
    <row r="30" spans="1:7" ht="15.75">
      <c r="A30" s="477"/>
      <c r="B30" s="343" t="s">
        <v>688</v>
      </c>
      <c r="C30" s="343" t="s">
        <v>170</v>
      </c>
      <c r="D30" s="466"/>
      <c r="E30" s="469"/>
      <c r="F30" s="472"/>
      <c r="G30" s="472"/>
    </row>
    <row r="31" spans="1:7" ht="15.75">
      <c r="A31" s="477"/>
      <c r="B31" s="343" t="s">
        <v>689</v>
      </c>
      <c r="C31" s="343" t="s">
        <v>170</v>
      </c>
      <c r="D31" s="466"/>
      <c r="E31" s="469"/>
      <c r="F31" s="472"/>
      <c r="G31" s="472"/>
    </row>
    <row r="32" spans="1:7" ht="38.25">
      <c r="A32" s="477" t="s">
        <v>690</v>
      </c>
      <c r="B32" s="343" t="s">
        <v>869</v>
      </c>
      <c r="C32" s="343" t="s">
        <v>693</v>
      </c>
      <c r="D32" s="466"/>
      <c r="E32" s="469"/>
      <c r="F32" s="472"/>
      <c r="G32" s="472"/>
    </row>
    <row r="33" spans="1:7" ht="15.75">
      <c r="A33" s="477"/>
      <c r="B33" s="343" t="s">
        <v>694</v>
      </c>
      <c r="C33" s="343" t="s">
        <v>1</v>
      </c>
      <c r="D33" s="466"/>
      <c r="E33" s="469"/>
      <c r="F33" s="472"/>
      <c r="G33" s="472"/>
    </row>
    <row r="34" spans="1:7" ht="38.25">
      <c r="A34" s="477"/>
      <c r="B34" s="343" t="s">
        <v>870</v>
      </c>
      <c r="C34" s="343" t="s">
        <v>1</v>
      </c>
      <c r="D34" s="466"/>
      <c r="E34" s="469"/>
      <c r="F34" s="472"/>
      <c r="G34" s="472"/>
    </row>
    <row r="35" spans="1:7" ht="15.75">
      <c r="A35" s="477"/>
      <c r="B35" s="343" t="s">
        <v>871</v>
      </c>
      <c r="C35" s="343" t="s">
        <v>1</v>
      </c>
      <c r="D35" s="466"/>
      <c r="E35" s="469"/>
      <c r="F35" s="472"/>
      <c r="G35" s="472"/>
    </row>
    <row r="36" spans="1:7" ht="25.5">
      <c r="A36" s="477" t="s">
        <v>697</v>
      </c>
      <c r="B36" s="343" t="s">
        <v>872</v>
      </c>
      <c r="C36" s="343" t="s">
        <v>693</v>
      </c>
      <c r="D36" s="466"/>
      <c r="E36" s="469"/>
      <c r="F36" s="472"/>
      <c r="G36" s="472"/>
    </row>
    <row r="37" spans="1:7" ht="15.75">
      <c r="A37" s="477"/>
      <c r="B37" s="343" t="s">
        <v>700</v>
      </c>
      <c r="C37" s="343" t="s">
        <v>693</v>
      </c>
      <c r="D37" s="466"/>
      <c r="E37" s="469"/>
      <c r="F37" s="472"/>
      <c r="G37" s="472"/>
    </row>
    <row r="38" spans="1:7" ht="76.5">
      <c r="A38" s="342" t="s">
        <v>811</v>
      </c>
      <c r="B38" s="343" t="s">
        <v>873</v>
      </c>
      <c r="C38" s="343" t="s">
        <v>735</v>
      </c>
      <c r="D38" s="467"/>
      <c r="E38" s="470"/>
      <c r="F38" s="473"/>
      <c r="G38" s="473"/>
    </row>
    <row r="39" spans="1:7" ht="15.75">
      <c r="A39" s="478" t="s">
        <v>701</v>
      </c>
      <c r="B39" s="478"/>
      <c r="C39" s="478"/>
      <c r="D39" s="465">
        <f>13.01-4.49</f>
        <v>8.52</v>
      </c>
      <c r="E39" s="468" t="s">
        <v>854</v>
      </c>
      <c r="F39" s="471" t="s">
        <v>660</v>
      </c>
      <c r="G39" s="471" t="s">
        <v>739</v>
      </c>
    </row>
    <row r="40" spans="1:7" ht="25.5">
      <c r="A40" s="477" t="s">
        <v>702</v>
      </c>
      <c r="B40" s="343" t="s">
        <v>874</v>
      </c>
      <c r="C40" s="343" t="s">
        <v>875</v>
      </c>
      <c r="D40" s="466"/>
      <c r="E40" s="469"/>
      <c r="F40" s="472"/>
      <c r="G40" s="472"/>
    </row>
    <row r="41" spans="1:7" ht="15.75">
      <c r="A41" s="477"/>
      <c r="B41" s="343" t="s">
        <v>705</v>
      </c>
      <c r="C41" s="343" t="s">
        <v>166</v>
      </c>
      <c r="D41" s="466"/>
      <c r="E41" s="469"/>
      <c r="F41" s="472"/>
      <c r="G41" s="472"/>
    </row>
    <row r="42" spans="1:7" ht="25.5">
      <c r="A42" s="477"/>
      <c r="B42" s="343" t="s">
        <v>876</v>
      </c>
      <c r="C42" s="343" t="s">
        <v>170</v>
      </c>
      <c r="D42" s="466"/>
      <c r="E42" s="469"/>
      <c r="F42" s="472"/>
      <c r="G42" s="472"/>
    </row>
    <row r="43" spans="1:7" ht="15.75">
      <c r="A43" s="477"/>
      <c r="B43" s="343" t="s">
        <v>707</v>
      </c>
      <c r="C43" s="343" t="s">
        <v>170</v>
      </c>
      <c r="D43" s="466"/>
      <c r="E43" s="469"/>
      <c r="F43" s="472"/>
      <c r="G43" s="472"/>
    </row>
    <row r="44" spans="1:7" ht="15.75">
      <c r="A44" s="477"/>
      <c r="B44" s="343" t="s">
        <v>708</v>
      </c>
      <c r="C44" s="343" t="s">
        <v>709</v>
      </c>
      <c r="D44" s="466"/>
      <c r="E44" s="469"/>
      <c r="F44" s="472"/>
      <c r="G44" s="472"/>
    </row>
    <row r="45" spans="1:7" ht="15.75">
      <c r="A45" s="477"/>
      <c r="B45" s="343" t="s">
        <v>710</v>
      </c>
      <c r="C45" s="343" t="s">
        <v>877</v>
      </c>
      <c r="D45" s="466"/>
      <c r="E45" s="469"/>
      <c r="F45" s="472"/>
      <c r="G45" s="472"/>
    </row>
    <row r="46" spans="1:7" ht="38.25">
      <c r="A46" s="477" t="s">
        <v>712</v>
      </c>
      <c r="B46" s="343" t="s">
        <v>462</v>
      </c>
      <c r="C46" s="344" t="s">
        <v>603</v>
      </c>
      <c r="D46" s="466"/>
      <c r="E46" s="469"/>
      <c r="F46" s="472"/>
      <c r="G46" s="472"/>
    </row>
    <row r="47" spans="1:7" ht="25.5">
      <c r="A47" s="477"/>
      <c r="B47" s="343" t="s">
        <v>715</v>
      </c>
      <c r="C47" s="343" t="s">
        <v>603</v>
      </c>
      <c r="D47" s="466"/>
      <c r="E47" s="469"/>
      <c r="F47" s="472"/>
      <c r="G47" s="472"/>
    </row>
    <row r="48" spans="1:7" ht="15.75">
      <c r="A48" s="477"/>
      <c r="B48" s="343" t="s">
        <v>716</v>
      </c>
      <c r="C48" s="343" t="s">
        <v>717</v>
      </c>
      <c r="D48" s="466"/>
      <c r="E48" s="469"/>
      <c r="F48" s="472"/>
      <c r="G48" s="472"/>
    </row>
    <row r="49" spans="1:7" ht="15.75">
      <c r="A49" s="477"/>
      <c r="B49" s="343" t="s">
        <v>718</v>
      </c>
      <c r="C49" s="343" t="s">
        <v>717</v>
      </c>
      <c r="D49" s="466"/>
      <c r="E49" s="469"/>
      <c r="F49" s="472"/>
      <c r="G49" s="472"/>
    </row>
    <row r="50" spans="1:7" ht="25.5">
      <c r="A50" s="482" t="s">
        <v>719</v>
      </c>
      <c r="B50" s="343" t="s">
        <v>463</v>
      </c>
      <c r="C50" s="343" t="s">
        <v>721</v>
      </c>
      <c r="D50" s="466"/>
      <c r="E50" s="469"/>
      <c r="F50" s="472"/>
      <c r="G50" s="472"/>
    </row>
    <row r="51" spans="1:7" ht="15.75">
      <c r="A51" s="482"/>
      <c r="B51" s="343" t="s">
        <v>722</v>
      </c>
      <c r="C51" s="343" t="s">
        <v>717</v>
      </c>
      <c r="D51" s="466"/>
      <c r="E51" s="469"/>
      <c r="F51" s="472"/>
      <c r="G51" s="472"/>
    </row>
    <row r="52" spans="1:7" ht="15.75">
      <c r="A52" s="482"/>
      <c r="B52" s="343" t="s">
        <v>723</v>
      </c>
      <c r="C52" s="343" t="s">
        <v>724</v>
      </c>
      <c r="D52" s="466"/>
      <c r="E52" s="469"/>
      <c r="F52" s="472"/>
      <c r="G52" s="472"/>
    </row>
    <row r="53" spans="1:7" ht="15.75">
      <c r="A53" s="482"/>
      <c r="B53" s="343" t="s">
        <v>718</v>
      </c>
      <c r="C53" s="343" t="s">
        <v>725</v>
      </c>
      <c r="D53" s="466"/>
      <c r="E53" s="469"/>
      <c r="F53" s="472"/>
      <c r="G53" s="472"/>
    </row>
    <row r="54" spans="1:7" ht="25.5">
      <c r="A54" s="482" t="s">
        <v>726</v>
      </c>
      <c r="B54" s="343" t="s">
        <v>464</v>
      </c>
      <c r="C54" s="343" t="s">
        <v>729</v>
      </c>
      <c r="D54" s="466"/>
      <c r="E54" s="469"/>
      <c r="F54" s="472"/>
      <c r="G54" s="472"/>
    </row>
    <row r="55" spans="1:7" ht="15.75">
      <c r="A55" s="482"/>
      <c r="B55" s="343" t="s">
        <v>730</v>
      </c>
      <c r="C55" s="343" t="s">
        <v>168</v>
      </c>
      <c r="D55" s="466"/>
      <c r="E55" s="469"/>
      <c r="F55" s="472"/>
      <c r="G55" s="472"/>
    </row>
    <row r="56" spans="1:7" ht="15.75">
      <c r="A56" s="482"/>
      <c r="B56" s="343" t="s">
        <v>731</v>
      </c>
      <c r="C56" s="343" t="s">
        <v>729</v>
      </c>
      <c r="D56" s="466"/>
      <c r="E56" s="469"/>
      <c r="F56" s="472"/>
      <c r="G56" s="472"/>
    </row>
    <row r="57" spans="1:7" ht="38.25">
      <c r="A57" s="342" t="s">
        <v>732</v>
      </c>
      <c r="B57" s="343" t="s">
        <v>465</v>
      </c>
      <c r="C57" s="343" t="s">
        <v>735</v>
      </c>
      <c r="D57" s="466"/>
      <c r="E57" s="469"/>
      <c r="F57" s="472"/>
      <c r="G57" s="472"/>
    </row>
    <row r="58" spans="1:7" ht="51">
      <c r="A58" s="342" t="s">
        <v>736</v>
      </c>
      <c r="B58" s="343" t="s">
        <v>466</v>
      </c>
      <c r="C58" s="343" t="s">
        <v>735</v>
      </c>
      <c r="D58" s="467"/>
      <c r="E58" s="470"/>
      <c r="F58" s="473"/>
      <c r="G58" s="473"/>
    </row>
    <row r="59" spans="1:7" ht="15.75">
      <c r="A59" s="478" t="s">
        <v>517</v>
      </c>
      <c r="B59" s="478"/>
      <c r="C59" s="478"/>
      <c r="D59" s="465">
        <v>2.44</v>
      </c>
      <c r="E59" s="468" t="s">
        <v>854</v>
      </c>
      <c r="F59" s="471" t="s">
        <v>660</v>
      </c>
      <c r="G59" s="471" t="s">
        <v>739</v>
      </c>
    </row>
    <row r="60" spans="1:7" ht="25.5" customHeight="1">
      <c r="A60" s="477" t="s">
        <v>518</v>
      </c>
      <c r="B60" s="343" t="s">
        <v>467</v>
      </c>
      <c r="C60" s="475" t="s">
        <v>521</v>
      </c>
      <c r="D60" s="466"/>
      <c r="E60" s="469"/>
      <c r="F60" s="472"/>
      <c r="G60" s="472"/>
    </row>
    <row r="61" spans="1:7" ht="38.25">
      <c r="A61" s="477"/>
      <c r="B61" s="343" t="s">
        <v>468</v>
      </c>
      <c r="C61" s="476"/>
      <c r="D61" s="466"/>
      <c r="E61" s="469"/>
      <c r="F61" s="472"/>
      <c r="G61" s="472"/>
    </row>
    <row r="62" spans="1:7" ht="63.75">
      <c r="A62" s="477" t="s">
        <v>523</v>
      </c>
      <c r="B62" s="343" t="s">
        <v>469</v>
      </c>
      <c r="C62" s="476"/>
      <c r="D62" s="466"/>
      <c r="E62" s="469"/>
      <c r="F62" s="472"/>
      <c r="G62" s="472"/>
    </row>
    <row r="63" spans="1:7" ht="15.75">
      <c r="A63" s="477"/>
      <c r="B63" s="343" t="s">
        <v>526</v>
      </c>
      <c r="C63" s="476"/>
      <c r="D63" s="466"/>
      <c r="E63" s="469"/>
      <c r="F63" s="472"/>
      <c r="G63" s="472"/>
    </row>
    <row r="64" spans="1:7" ht="25.5">
      <c r="A64" s="477" t="s">
        <v>527</v>
      </c>
      <c r="B64" s="343" t="s">
        <v>470</v>
      </c>
      <c r="C64" s="476"/>
      <c r="D64" s="466"/>
      <c r="E64" s="469"/>
      <c r="F64" s="472"/>
      <c r="G64" s="472"/>
    </row>
    <row r="65" spans="1:7" ht="15.75">
      <c r="A65" s="477"/>
      <c r="B65" s="343" t="s">
        <v>530</v>
      </c>
      <c r="C65" s="476"/>
      <c r="D65" s="466"/>
      <c r="E65" s="469"/>
      <c r="F65" s="472"/>
      <c r="G65" s="472"/>
    </row>
    <row r="66" spans="1:7" ht="51">
      <c r="A66" s="342" t="s">
        <v>531</v>
      </c>
      <c r="B66" s="343" t="s">
        <v>471</v>
      </c>
      <c r="C66" s="476"/>
      <c r="D66" s="467"/>
      <c r="E66" s="470"/>
      <c r="F66" s="473"/>
      <c r="G66" s="473"/>
    </row>
    <row r="67" spans="1:7" ht="15.75">
      <c r="A67" s="478" t="s">
        <v>658</v>
      </c>
      <c r="B67" s="478"/>
      <c r="C67" s="478"/>
      <c r="D67" s="465">
        <v>3.4</v>
      </c>
      <c r="E67" s="468" t="s">
        <v>854</v>
      </c>
      <c r="F67" s="471" t="s">
        <v>660</v>
      </c>
      <c r="G67" s="471" t="s">
        <v>739</v>
      </c>
    </row>
    <row r="68" spans="1:7" ht="38.25">
      <c r="A68" s="342" t="s">
        <v>534</v>
      </c>
      <c r="B68" s="343" t="s">
        <v>472</v>
      </c>
      <c r="C68" s="343" t="s">
        <v>603</v>
      </c>
      <c r="D68" s="466"/>
      <c r="E68" s="469"/>
      <c r="F68" s="472"/>
      <c r="G68" s="472"/>
    </row>
    <row r="69" spans="1:7" ht="25.5">
      <c r="A69" s="342" t="s">
        <v>536</v>
      </c>
      <c r="B69" s="343" t="s">
        <v>473</v>
      </c>
      <c r="C69" s="343" t="s">
        <v>603</v>
      </c>
      <c r="D69" s="466"/>
      <c r="E69" s="469"/>
      <c r="F69" s="472"/>
      <c r="G69" s="472"/>
    </row>
    <row r="70" spans="1:7" ht="38.25">
      <c r="A70" s="342" t="s">
        <v>538</v>
      </c>
      <c r="B70" s="343" t="s">
        <v>474</v>
      </c>
      <c r="C70" s="343" t="s">
        <v>603</v>
      </c>
      <c r="D70" s="466"/>
      <c r="E70" s="469"/>
      <c r="F70" s="472"/>
      <c r="G70" s="472"/>
    </row>
    <row r="71" spans="1:7" ht="38.25">
      <c r="A71" s="342" t="s">
        <v>540</v>
      </c>
      <c r="B71" s="343" t="s">
        <v>475</v>
      </c>
      <c r="C71" s="343" t="s">
        <v>603</v>
      </c>
      <c r="D71" s="466"/>
      <c r="E71" s="469"/>
      <c r="F71" s="472"/>
      <c r="G71" s="472"/>
    </row>
    <row r="72" spans="1:7" ht="38.25">
      <c r="A72" s="342" t="s">
        <v>542</v>
      </c>
      <c r="B72" s="343" t="s">
        <v>476</v>
      </c>
      <c r="C72" s="343" t="s">
        <v>603</v>
      </c>
      <c r="D72" s="466"/>
      <c r="E72" s="469"/>
      <c r="F72" s="472"/>
      <c r="G72" s="472"/>
    </row>
    <row r="73" spans="1:7" ht="38.25">
      <c r="A73" s="342" t="s">
        <v>544</v>
      </c>
      <c r="B73" s="343" t="s">
        <v>477</v>
      </c>
      <c r="C73" s="343" t="s">
        <v>603</v>
      </c>
      <c r="D73" s="466"/>
      <c r="E73" s="469"/>
      <c r="F73" s="472"/>
      <c r="G73" s="472"/>
    </row>
    <row r="74" spans="1:7" ht="38.25">
      <c r="A74" s="342" t="s">
        <v>547</v>
      </c>
      <c r="B74" s="343" t="s">
        <v>478</v>
      </c>
      <c r="C74" s="343" t="s">
        <v>603</v>
      </c>
      <c r="D74" s="466"/>
      <c r="E74" s="469"/>
      <c r="F74" s="472"/>
      <c r="G74" s="472"/>
    </row>
    <row r="75" spans="1:7" ht="38.25">
      <c r="A75" s="342" t="s">
        <v>549</v>
      </c>
      <c r="B75" s="343" t="s">
        <v>479</v>
      </c>
      <c r="C75" s="343" t="s">
        <v>603</v>
      </c>
      <c r="D75" s="466"/>
      <c r="E75" s="469"/>
      <c r="F75" s="472"/>
      <c r="G75" s="472"/>
    </row>
    <row r="76" spans="1:7" ht="38.25">
      <c r="A76" s="346" t="s">
        <v>551</v>
      </c>
      <c r="B76" s="343" t="s">
        <v>480</v>
      </c>
      <c r="C76" s="343" t="s">
        <v>603</v>
      </c>
      <c r="D76" s="466"/>
      <c r="E76" s="469"/>
      <c r="F76" s="472"/>
      <c r="G76" s="472"/>
    </row>
    <row r="77" spans="1:7" ht="38.25">
      <c r="A77" s="342" t="s">
        <v>553</v>
      </c>
      <c r="B77" s="343" t="s">
        <v>481</v>
      </c>
      <c r="C77" s="343" t="s">
        <v>603</v>
      </c>
      <c r="D77" s="466"/>
      <c r="E77" s="469"/>
      <c r="F77" s="472"/>
      <c r="G77" s="472"/>
    </row>
    <row r="78" spans="1:7" ht="51">
      <c r="A78" s="342" t="s">
        <v>554</v>
      </c>
      <c r="B78" s="343" t="s">
        <v>482</v>
      </c>
      <c r="C78" s="343" t="s">
        <v>603</v>
      </c>
      <c r="D78" s="466"/>
      <c r="E78" s="469"/>
      <c r="F78" s="472"/>
      <c r="G78" s="472"/>
    </row>
    <row r="79" spans="1:7" ht="25.5">
      <c r="A79" s="477" t="s">
        <v>557</v>
      </c>
      <c r="B79" s="343" t="s">
        <v>483</v>
      </c>
      <c r="C79" s="343" t="s">
        <v>603</v>
      </c>
      <c r="D79" s="466"/>
      <c r="E79" s="469"/>
      <c r="F79" s="472"/>
      <c r="G79" s="472"/>
    </row>
    <row r="80" spans="1:7" ht="25.5">
      <c r="A80" s="477"/>
      <c r="B80" s="343" t="s">
        <v>560</v>
      </c>
      <c r="C80" s="343" t="s">
        <v>603</v>
      </c>
      <c r="D80" s="466"/>
      <c r="E80" s="469"/>
      <c r="F80" s="472"/>
      <c r="G80" s="472"/>
    </row>
    <row r="81" spans="1:7" ht="38.25">
      <c r="A81" s="347" t="s">
        <v>561</v>
      </c>
      <c r="B81" s="343" t="s">
        <v>484</v>
      </c>
      <c r="C81" s="343" t="s">
        <v>603</v>
      </c>
      <c r="D81" s="466"/>
      <c r="E81" s="469"/>
      <c r="F81" s="472"/>
      <c r="G81" s="472"/>
    </row>
    <row r="82" spans="1:7" ht="25.5">
      <c r="A82" s="474" t="s">
        <v>184</v>
      </c>
      <c r="B82" s="343" t="s">
        <v>485</v>
      </c>
      <c r="C82" s="343" t="s">
        <v>603</v>
      </c>
      <c r="D82" s="466"/>
      <c r="E82" s="469"/>
      <c r="F82" s="472"/>
      <c r="G82" s="472"/>
    </row>
    <row r="83" spans="1:7" ht="63.75">
      <c r="A83" s="474"/>
      <c r="B83" s="343" t="s">
        <v>486</v>
      </c>
      <c r="C83" s="343" t="s">
        <v>603</v>
      </c>
      <c r="D83" s="466"/>
      <c r="E83" s="469"/>
      <c r="F83" s="472"/>
      <c r="G83" s="472"/>
    </row>
    <row r="84" spans="1:7" ht="25.5">
      <c r="A84" s="474"/>
      <c r="B84" s="343" t="s">
        <v>188</v>
      </c>
      <c r="C84" s="343" t="s">
        <v>603</v>
      </c>
      <c r="D84" s="466"/>
      <c r="E84" s="469"/>
      <c r="F84" s="472"/>
      <c r="G84" s="472"/>
    </row>
    <row r="85" spans="1:7" ht="25.5">
      <c r="A85" s="474"/>
      <c r="B85" s="343" t="s">
        <v>189</v>
      </c>
      <c r="C85" s="343" t="s">
        <v>603</v>
      </c>
      <c r="D85" s="467"/>
      <c r="E85" s="470"/>
      <c r="F85" s="473"/>
      <c r="G85" s="473"/>
    </row>
    <row r="86" spans="1:7" ht="25.5" customHeight="1" hidden="1">
      <c r="A86" s="463" t="s">
        <v>190</v>
      </c>
      <c r="B86" s="343" t="s">
        <v>487</v>
      </c>
      <c r="C86" s="343" t="s">
        <v>603</v>
      </c>
      <c r="D86" s="460"/>
      <c r="E86" s="348"/>
      <c r="F86" s="338" t="s">
        <v>660</v>
      </c>
      <c r="G86" s="338" t="s">
        <v>739</v>
      </c>
    </row>
    <row r="87" spans="1:7" ht="25.5" customHeight="1" hidden="1">
      <c r="A87" s="463"/>
      <c r="B87" s="343" t="s">
        <v>192</v>
      </c>
      <c r="C87" s="343" t="s">
        <v>603</v>
      </c>
      <c r="D87" s="461"/>
      <c r="E87" s="348"/>
      <c r="F87" s="338" t="s">
        <v>660</v>
      </c>
      <c r="G87" s="338" t="s">
        <v>739</v>
      </c>
    </row>
    <row r="88" spans="1:7" ht="38.25" customHeight="1" hidden="1">
      <c r="A88" s="463"/>
      <c r="B88" s="343" t="s">
        <v>652</v>
      </c>
      <c r="C88" s="343" t="s">
        <v>1</v>
      </c>
      <c r="D88" s="461"/>
      <c r="E88" s="348"/>
      <c r="F88" s="338" t="s">
        <v>660</v>
      </c>
      <c r="G88" s="338" t="s">
        <v>739</v>
      </c>
    </row>
    <row r="89" spans="1:7" ht="15.75" customHeight="1" hidden="1">
      <c r="A89" s="463"/>
      <c r="B89" s="343" t="s">
        <v>653</v>
      </c>
      <c r="C89" s="343" t="s">
        <v>1</v>
      </c>
      <c r="D89" s="462"/>
      <c r="E89" s="348"/>
      <c r="F89" s="338" t="s">
        <v>660</v>
      </c>
      <c r="G89" s="338" t="s">
        <v>739</v>
      </c>
    </row>
    <row r="90" spans="1:7" ht="25.5" customHeight="1" hidden="1">
      <c r="A90" s="463" t="s">
        <v>654</v>
      </c>
      <c r="B90" s="343" t="s">
        <v>488</v>
      </c>
      <c r="C90" s="343" t="s">
        <v>693</v>
      </c>
      <c r="D90" s="460"/>
      <c r="E90" s="348"/>
      <c r="F90" s="338" t="s">
        <v>660</v>
      </c>
      <c r="G90" s="338" t="s">
        <v>739</v>
      </c>
    </row>
    <row r="91" spans="1:7" ht="25.5" customHeight="1" hidden="1">
      <c r="A91" s="463"/>
      <c r="B91" s="343" t="s">
        <v>656</v>
      </c>
      <c r="C91" s="343" t="s">
        <v>603</v>
      </c>
      <c r="D91" s="462"/>
      <c r="E91" s="348"/>
      <c r="F91" s="338" t="s">
        <v>660</v>
      </c>
      <c r="G91" s="338" t="s">
        <v>739</v>
      </c>
    </row>
    <row r="92" spans="1:7" s="350" customFormat="1" ht="38.25">
      <c r="A92" s="464" t="s">
        <v>657</v>
      </c>
      <c r="B92" s="464"/>
      <c r="C92" s="464"/>
      <c r="D92" s="349">
        <f>SUM(D3:D85)</f>
        <v>23.900000000000002</v>
      </c>
      <c r="E92" s="348" t="s">
        <v>854</v>
      </c>
      <c r="F92" s="338" t="s">
        <v>660</v>
      </c>
      <c r="G92" s="338" t="s">
        <v>739</v>
      </c>
    </row>
    <row r="93" spans="6:7" ht="15.75" hidden="1">
      <c r="F93" s="353"/>
      <c r="G93" s="353"/>
    </row>
    <row r="94" spans="2:7" ht="15.75" hidden="1">
      <c r="B94" s="351" t="s">
        <v>489</v>
      </c>
      <c r="F94" s="353"/>
      <c r="G94" s="353"/>
    </row>
    <row r="95" spans="6:7" ht="15.75" hidden="1">
      <c r="F95" s="353"/>
      <c r="G95" s="353"/>
    </row>
    <row r="96" spans="2:7" ht="15.75" hidden="1">
      <c r="B96" s="351" t="s">
        <v>490</v>
      </c>
      <c r="F96" s="353"/>
      <c r="G96" s="353"/>
    </row>
    <row r="97" spans="6:7" ht="15.75">
      <c r="F97" s="353"/>
      <c r="G97" s="353"/>
    </row>
    <row r="98" spans="6:7" ht="15.75">
      <c r="F98" s="353"/>
      <c r="G98" s="353"/>
    </row>
    <row r="99" spans="6:7" ht="15.75">
      <c r="F99" s="353"/>
      <c r="G99" s="353"/>
    </row>
    <row r="100" spans="6:7" ht="15.75">
      <c r="F100" s="353"/>
      <c r="G100" s="353"/>
    </row>
    <row r="101" spans="6:7" ht="15.75">
      <c r="F101" s="353"/>
      <c r="G101" s="353"/>
    </row>
    <row r="102" spans="6:7" ht="15.75">
      <c r="F102" s="353"/>
      <c r="G102" s="353"/>
    </row>
    <row r="103" spans="6:7" ht="15.75">
      <c r="F103" s="353"/>
      <c r="G103" s="353"/>
    </row>
    <row r="104" spans="6:7" ht="15.75">
      <c r="F104" s="353"/>
      <c r="G104" s="353"/>
    </row>
    <row r="105" spans="6:7" ht="15.75">
      <c r="F105" s="353"/>
      <c r="G105" s="353"/>
    </row>
    <row r="106" spans="6:7" ht="15.75">
      <c r="F106" s="353"/>
      <c r="G106" s="353"/>
    </row>
    <row r="107" spans="6:7" ht="15.75">
      <c r="F107" s="353"/>
      <c r="G107" s="353"/>
    </row>
    <row r="108" spans="6:7" ht="15.75">
      <c r="F108" s="353"/>
      <c r="G108" s="353"/>
    </row>
    <row r="109" spans="6:7" ht="15.75">
      <c r="F109" s="353"/>
      <c r="G109" s="353"/>
    </row>
    <row r="110" spans="6:7" ht="15.75">
      <c r="F110" s="353"/>
      <c r="G110" s="353"/>
    </row>
    <row r="111" spans="6:7" ht="15.75">
      <c r="F111" s="353"/>
      <c r="G111" s="353"/>
    </row>
    <row r="112" spans="6:7" ht="15.75">
      <c r="F112" s="353"/>
      <c r="G112" s="353"/>
    </row>
    <row r="113" spans="6:7" ht="15.75">
      <c r="F113" s="353"/>
      <c r="G113" s="353"/>
    </row>
    <row r="114" spans="6:7" ht="15.75">
      <c r="F114" s="353"/>
      <c r="G114" s="353"/>
    </row>
    <row r="115" spans="6:7" ht="15.75">
      <c r="F115" s="353"/>
      <c r="G115" s="353"/>
    </row>
    <row r="116" spans="6:7" ht="15.75">
      <c r="F116" s="353"/>
      <c r="G116" s="353"/>
    </row>
    <row r="117" spans="6:7" ht="15.75">
      <c r="F117" s="353"/>
      <c r="G117" s="353"/>
    </row>
    <row r="118" spans="6:7" ht="15.75">
      <c r="F118" s="353"/>
      <c r="G118" s="353"/>
    </row>
    <row r="119" spans="6:7" ht="15.75">
      <c r="F119" s="353"/>
      <c r="G119" s="353"/>
    </row>
    <row r="120" spans="6:7" ht="15.75">
      <c r="F120" s="353"/>
      <c r="G120" s="353"/>
    </row>
    <row r="121" spans="6:7" ht="15.75">
      <c r="F121" s="353"/>
      <c r="G121" s="353"/>
    </row>
    <row r="122" spans="6:7" ht="15.75">
      <c r="F122" s="353"/>
      <c r="G122" s="353"/>
    </row>
    <row r="123" spans="6:7" ht="15.75">
      <c r="F123" s="353"/>
      <c r="G123" s="353"/>
    </row>
    <row r="124" spans="6:7" ht="15.75">
      <c r="F124" s="353"/>
      <c r="G124" s="353"/>
    </row>
    <row r="125" spans="6:7" ht="15.75">
      <c r="F125" s="353"/>
      <c r="G125" s="353"/>
    </row>
    <row r="126" spans="6:7" ht="15.75">
      <c r="F126" s="353"/>
      <c r="G126" s="353"/>
    </row>
    <row r="127" spans="6:7" ht="15.75">
      <c r="F127" s="353"/>
      <c r="G127" s="353"/>
    </row>
    <row r="128" spans="6:7" ht="15.75">
      <c r="F128" s="353"/>
      <c r="G128" s="353"/>
    </row>
    <row r="129" spans="6:7" ht="15.75">
      <c r="F129" s="353"/>
      <c r="G129" s="353"/>
    </row>
    <row r="130" spans="6:7" ht="15.75">
      <c r="F130" s="353"/>
      <c r="G130" s="353"/>
    </row>
    <row r="131" spans="6:7" ht="15.75">
      <c r="F131" s="353"/>
      <c r="G131" s="353"/>
    </row>
    <row r="132" spans="6:7" ht="15.75">
      <c r="F132" s="353"/>
      <c r="G132" s="353"/>
    </row>
    <row r="133" spans="6:7" ht="15.75">
      <c r="F133" s="353"/>
      <c r="G133" s="353"/>
    </row>
    <row r="134" spans="6:7" ht="15.75">
      <c r="F134" s="353"/>
      <c r="G134" s="353"/>
    </row>
    <row r="135" spans="6:7" ht="15.75">
      <c r="F135" s="353"/>
      <c r="G135" s="353"/>
    </row>
    <row r="136" spans="6:7" ht="15.75">
      <c r="F136" s="353"/>
      <c r="G136" s="353"/>
    </row>
    <row r="137" spans="6:7" ht="15.75">
      <c r="F137" s="353"/>
      <c r="G137" s="353"/>
    </row>
    <row r="138" spans="6:7" ht="15.75">
      <c r="F138" s="353"/>
      <c r="G138" s="353"/>
    </row>
    <row r="139" spans="6:7" ht="15.75">
      <c r="F139" s="353"/>
      <c r="G139" s="353"/>
    </row>
    <row r="140" spans="6:7" ht="15.75">
      <c r="F140" s="353"/>
      <c r="G140" s="353"/>
    </row>
    <row r="141" spans="6:7" ht="15.75">
      <c r="F141" s="353"/>
      <c r="G141" s="353"/>
    </row>
    <row r="142" spans="6:7" ht="15.75">
      <c r="F142" s="353"/>
      <c r="G142" s="353"/>
    </row>
    <row r="143" spans="6:7" ht="15.75">
      <c r="F143" s="353"/>
      <c r="G143" s="353"/>
    </row>
    <row r="144" spans="6:7" ht="15.75">
      <c r="F144" s="353"/>
      <c r="G144" s="353"/>
    </row>
    <row r="145" spans="6:7" ht="15.75">
      <c r="F145" s="353"/>
      <c r="G145" s="353"/>
    </row>
    <row r="146" spans="6:7" ht="15.75">
      <c r="F146" s="353"/>
      <c r="G146" s="353"/>
    </row>
    <row r="147" spans="6:7" ht="15.75">
      <c r="F147" s="353"/>
      <c r="G147" s="353"/>
    </row>
    <row r="148" spans="6:7" ht="15.75">
      <c r="F148" s="353"/>
      <c r="G148" s="353"/>
    </row>
    <row r="149" spans="6:7" ht="15.75">
      <c r="F149" s="353"/>
      <c r="G149" s="353"/>
    </row>
    <row r="150" spans="6:7" ht="15.75">
      <c r="F150" s="353"/>
      <c r="G150" s="353"/>
    </row>
    <row r="151" spans="6:7" ht="15.75">
      <c r="F151" s="353"/>
      <c r="G151" s="353"/>
    </row>
    <row r="152" spans="6:7" ht="15.75">
      <c r="F152" s="353"/>
      <c r="G152" s="353"/>
    </row>
    <row r="153" spans="6:7" ht="15.75">
      <c r="F153" s="353"/>
      <c r="G153" s="353"/>
    </row>
    <row r="154" spans="6:7" ht="15.75">
      <c r="F154" s="353"/>
      <c r="G154" s="353"/>
    </row>
    <row r="155" spans="6:7" ht="15.75">
      <c r="F155" s="353"/>
      <c r="G155" s="353"/>
    </row>
    <row r="156" spans="6:7" ht="15.75">
      <c r="F156" s="353"/>
      <c r="G156" s="353"/>
    </row>
    <row r="157" spans="6:7" ht="15.75">
      <c r="F157" s="353"/>
      <c r="G157" s="353"/>
    </row>
    <row r="158" spans="6:7" ht="15.75">
      <c r="F158" s="353"/>
      <c r="G158" s="353"/>
    </row>
    <row r="159" spans="6:7" ht="15.75">
      <c r="F159" s="353"/>
      <c r="G159" s="353"/>
    </row>
    <row r="160" spans="6:7" ht="15.75">
      <c r="F160" s="353"/>
      <c r="G160" s="353"/>
    </row>
    <row r="161" spans="6:7" ht="15.75">
      <c r="F161" s="353"/>
      <c r="G161" s="353"/>
    </row>
    <row r="162" spans="6:7" ht="15.75">
      <c r="F162" s="353"/>
      <c r="G162" s="353"/>
    </row>
    <row r="163" spans="6:7" ht="15.75">
      <c r="F163" s="353"/>
      <c r="G163" s="353"/>
    </row>
    <row r="164" spans="6:7" ht="15.75">
      <c r="F164" s="353"/>
      <c r="G164" s="353"/>
    </row>
    <row r="165" spans="6:7" ht="15.75">
      <c r="F165" s="353"/>
      <c r="G165" s="353"/>
    </row>
    <row r="166" spans="6:7" ht="15.75">
      <c r="F166" s="353"/>
      <c r="G166" s="353"/>
    </row>
    <row r="167" spans="6:7" ht="15.75">
      <c r="F167" s="353"/>
      <c r="G167" s="353"/>
    </row>
    <row r="168" spans="6:7" ht="15.75">
      <c r="F168" s="353"/>
      <c r="G168" s="353"/>
    </row>
    <row r="169" spans="6:7" ht="15.75">
      <c r="F169" s="353"/>
      <c r="G169" s="353"/>
    </row>
    <row r="170" spans="6:7" ht="15.75">
      <c r="F170" s="353"/>
      <c r="G170" s="353"/>
    </row>
    <row r="171" spans="6:7" ht="15.75">
      <c r="F171" s="353"/>
      <c r="G171" s="353"/>
    </row>
    <row r="172" spans="6:7" ht="15.75">
      <c r="F172" s="353"/>
      <c r="G172" s="353"/>
    </row>
    <row r="173" spans="6:7" ht="15.75">
      <c r="F173" s="353"/>
      <c r="G173" s="353"/>
    </row>
    <row r="174" spans="6:7" ht="15.75">
      <c r="F174" s="353"/>
      <c r="G174" s="353"/>
    </row>
    <row r="175" spans="6:7" ht="15.75">
      <c r="F175" s="353"/>
      <c r="G175" s="353"/>
    </row>
    <row r="176" spans="6:7" ht="15.75">
      <c r="F176" s="353"/>
      <c r="G176" s="353"/>
    </row>
    <row r="177" spans="6:7" ht="15.75">
      <c r="F177" s="353"/>
      <c r="G177" s="353"/>
    </row>
    <row r="178" spans="6:7" ht="15.75">
      <c r="F178" s="353"/>
      <c r="G178" s="353"/>
    </row>
    <row r="179" spans="6:7" ht="15.75">
      <c r="F179" s="353"/>
      <c r="G179" s="353"/>
    </row>
    <row r="180" spans="6:7" ht="15.75">
      <c r="F180" s="353"/>
      <c r="G180" s="353"/>
    </row>
    <row r="181" spans="6:7" ht="15.75">
      <c r="F181" s="353"/>
      <c r="G181" s="353"/>
    </row>
    <row r="182" spans="6:7" ht="15.75">
      <c r="F182" s="353"/>
      <c r="G182" s="353"/>
    </row>
    <row r="183" spans="6:7" ht="15.75">
      <c r="F183" s="353"/>
      <c r="G183" s="353"/>
    </row>
    <row r="184" spans="6:7" ht="15.75">
      <c r="F184" s="353"/>
      <c r="G184" s="353"/>
    </row>
    <row r="185" spans="6:7" ht="15.75">
      <c r="F185" s="353"/>
      <c r="G185" s="353"/>
    </row>
    <row r="186" spans="6:7" ht="15.75">
      <c r="F186" s="353"/>
      <c r="G186" s="353"/>
    </row>
    <row r="187" spans="6:7" ht="15.75">
      <c r="F187" s="353"/>
      <c r="G187" s="353"/>
    </row>
    <row r="188" spans="6:7" ht="15.75">
      <c r="F188" s="353"/>
      <c r="G188" s="353"/>
    </row>
    <row r="189" spans="6:7" ht="15.75">
      <c r="F189" s="353"/>
      <c r="G189" s="353"/>
    </row>
    <row r="190" spans="6:7" ht="15.75">
      <c r="F190" s="353"/>
      <c r="G190" s="353"/>
    </row>
    <row r="191" spans="6:7" ht="15.75">
      <c r="F191" s="353"/>
      <c r="G191" s="353"/>
    </row>
    <row r="192" spans="6:7" ht="15.75">
      <c r="F192" s="353"/>
      <c r="G192" s="353"/>
    </row>
    <row r="193" spans="6:7" ht="15.75">
      <c r="F193" s="353"/>
      <c r="G193" s="353"/>
    </row>
    <row r="194" spans="6:7" ht="15.75">
      <c r="F194" s="353"/>
      <c r="G194" s="353"/>
    </row>
    <row r="195" spans="6:7" ht="15.75">
      <c r="F195" s="353"/>
      <c r="G195" s="353"/>
    </row>
    <row r="196" spans="6:7" ht="15.75">
      <c r="F196" s="353"/>
      <c r="G196" s="353"/>
    </row>
    <row r="197" spans="6:7" ht="15.75">
      <c r="F197" s="353"/>
      <c r="G197" s="353"/>
    </row>
    <row r="198" spans="6:7" ht="15.75">
      <c r="F198" s="353"/>
      <c r="G198" s="353"/>
    </row>
    <row r="199" spans="6:7" ht="15.75">
      <c r="F199" s="353"/>
      <c r="G199" s="353"/>
    </row>
    <row r="200" spans="6:7" ht="15.75">
      <c r="F200" s="353"/>
      <c r="G200" s="353"/>
    </row>
    <row r="201" spans="6:7" ht="15.75">
      <c r="F201" s="353"/>
      <c r="G201" s="353"/>
    </row>
    <row r="202" spans="6:7" ht="15.75">
      <c r="F202" s="353"/>
      <c r="G202" s="353"/>
    </row>
    <row r="203" spans="6:7" ht="15.75">
      <c r="F203" s="353"/>
      <c r="G203" s="353"/>
    </row>
    <row r="204" spans="6:7" ht="15.75">
      <c r="F204" s="353"/>
      <c r="G204" s="353"/>
    </row>
    <row r="205" spans="6:7" ht="15.75">
      <c r="F205" s="353"/>
      <c r="G205" s="353"/>
    </row>
    <row r="206" spans="6:7" ht="15.75">
      <c r="F206" s="353"/>
      <c r="G206" s="353"/>
    </row>
    <row r="207" spans="6:7" ht="15.75">
      <c r="F207" s="353"/>
      <c r="G207" s="353"/>
    </row>
    <row r="208" spans="6:7" ht="15.75">
      <c r="F208" s="353"/>
      <c r="G208" s="353"/>
    </row>
    <row r="209" spans="6:7" ht="15.75">
      <c r="F209" s="353"/>
      <c r="G209" s="353"/>
    </row>
    <row r="210" spans="6:7" ht="15.75">
      <c r="F210" s="353"/>
      <c r="G210" s="353"/>
    </row>
    <row r="211" spans="6:7" ht="15.75">
      <c r="F211" s="353"/>
      <c r="G211" s="353"/>
    </row>
    <row r="212" spans="6:7" ht="15.75">
      <c r="F212" s="353"/>
      <c r="G212" s="353"/>
    </row>
    <row r="213" spans="6:7" ht="15.75">
      <c r="F213" s="353"/>
      <c r="G213" s="353"/>
    </row>
    <row r="214" spans="6:7" ht="15.75">
      <c r="F214" s="353"/>
      <c r="G214" s="353"/>
    </row>
    <row r="215" spans="6:7" ht="15.75">
      <c r="F215" s="353"/>
      <c r="G215" s="353"/>
    </row>
    <row r="216" spans="6:7" ht="15.75">
      <c r="F216" s="353"/>
      <c r="G216" s="353"/>
    </row>
    <row r="217" spans="6:7" ht="15.75">
      <c r="F217" s="353"/>
      <c r="G217" s="353"/>
    </row>
    <row r="218" spans="6:7" ht="15.75">
      <c r="F218" s="353"/>
      <c r="G218" s="353"/>
    </row>
    <row r="219" spans="6:7" ht="15.75">
      <c r="F219" s="353"/>
      <c r="G219" s="353"/>
    </row>
    <row r="220" spans="6:7" ht="15.75">
      <c r="F220" s="353"/>
      <c r="G220" s="353"/>
    </row>
    <row r="221" spans="6:7" ht="15.75">
      <c r="F221" s="353"/>
      <c r="G221" s="353"/>
    </row>
    <row r="222" spans="6:7" ht="15.75">
      <c r="F222" s="353"/>
      <c r="G222" s="353"/>
    </row>
    <row r="223" spans="6:7" ht="15.75">
      <c r="F223" s="353"/>
      <c r="G223" s="353"/>
    </row>
    <row r="224" spans="6:7" ht="15.75">
      <c r="F224" s="353"/>
      <c r="G224" s="353"/>
    </row>
    <row r="225" spans="6:7" ht="15.75">
      <c r="F225" s="353"/>
      <c r="G225" s="353"/>
    </row>
    <row r="226" spans="6:7" ht="15.75">
      <c r="F226" s="353"/>
      <c r="G226" s="353"/>
    </row>
    <row r="227" spans="6:7" ht="15.75">
      <c r="F227" s="353"/>
      <c r="G227" s="353"/>
    </row>
    <row r="228" spans="6:7" ht="15.75">
      <c r="F228" s="353"/>
      <c r="G228" s="353"/>
    </row>
    <row r="229" spans="6:7" ht="15.75">
      <c r="F229" s="353"/>
      <c r="G229" s="353"/>
    </row>
    <row r="230" spans="6:7" ht="15.75">
      <c r="F230" s="353"/>
      <c r="G230" s="353"/>
    </row>
    <row r="231" spans="6:7" ht="15.75">
      <c r="F231" s="353"/>
      <c r="G231" s="353"/>
    </row>
    <row r="232" spans="6:7" ht="15.75">
      <c r="F232" s="353"/>
      <c r="G232" s="353"/>
    </row>
    <row r="233" spans="6:7" ht="15.75">
      <c r="F233" s="353"/>
      <c r="G233" s="353"/>
    </row>
    <row r="234" spans="6:7" ht="15.75">
      <c r="F234" s="353"/>
      <c r="G234" s="353"/>
    </row>
    <row r="235" spans="6:7" ht="15.75">
      <c r="F235" s="353"/>
      <c r="G235" s="353"/>
    </row>
    <row r="236" spans="6:7" ht="15.75">
      <c r="F236" s="353"/>
      <c r="G236" s="353"/>
    </row>
    <row r="237" spans="6:7" ht="15.75">
      <c r="F237" s="353"/>
      <c r="G237" s="353"/>
    </row>
    <row r="238" spans="6:7" ht="15.75">
      <c r="F238" s="353"/>
      <c r="G238" s="353"/>
    </row>
    <row r="239" spans="6:7" ht="15.75">
      <c r="F239" s="353"/>
      <c r="G239" s="353"/>
    </row>
    <row r="240" spans="6:7" ht="15.75">
      <c r="F240" s="353"/>
      <c r="G240" s="353"/>
    </row>
    <row r="241" spans="6:7" ht="15.75">
      <c r="F241" s="353"/>
      <c r="G241" s="353"/>
    </row>
    <row r="242" spans="6:7" ht="15.75">
      <c r="F242" s="353"/>
      <c r="G242" s="353"/>
    </row>
    <row r="243" spans="6:7" ht="15.75">
      <c r="F243" s="353"/>
      <c r="G243" s="353"/>
    </row>
    <row r="244" spans="6:7" ht="15.75">
      <c r="F244" s="353"/>
      <c r="G244" s="353"/>
    </row>
    <row r="245" spans="6:7" ht="15.75">
      <c r="F245" s="353"/>
      <c r="G245" s="353"/>
    </row>
    <row r="246" spans="6:7" ht="15.75">
      <c r="F246" s="353"/>
      <c r="G246" s="353"/>
    </row>
    <row r="247" spans="6:7" ht="15.75">
      <c r="F247" s="353"/>
      <c r="G247" s="353"/>
    </row>
    <row r="248" spans="6:7" ht="15.75">
      <c r="F248" s="353"/>
      <c r="G248" s="353"/>
    </row>
    <row r="249" spans="6:7" ht="15.75">
      <c r="F249" s="353"/>
      <c r="G249" s="353"/>
    </row>
    <row r="250" spans="6:7" ht="15.75">
      <c r="F250" s="353"/>
      <c r="G250" s="353"/>
    </row>
    <row r="251" spans="6:7" ht="15.75">
      <c r="F251" s="353"/>
      <c r="G251" s="353"/>
    </row>
    <row r="252" spans="6:7" ht="15.75">
      <c r="F252" s="353"/>
      <c r="G252" s="353"/>
    </row>
    <row r="253" spans="6:7" ht="15.75">
      <c r="F253" s="353"/>
      <c r="G253" s="353"/>
    </row>
    <row r="254" spans="6:7" ht="15.75">
      <c r="F254" s="353"/>
      <c r="G254" s="353"/>
    </row>
    <row r="255" spans="6:7" ht="15.75">
      <c r="F255" s="353"/>
      <c r="G255" s="353"/>
    </row>
    <row r="256" spans="6:7" ht="15.75">
      <c r="F256" s="353"/>
      <c r="G256" s="353"/>
    </row>
    <row r="257" spans="6:7" ht="15.75">
      <c r="F257" s="353"/>
      <c r="G257" s="353"/>
    </row>
    <row r="258" spans="6:7" ht="15.75">
      <c r="F258" s="353"/>
      <c r="G258" s="353"/>
    </row>
    <row r="259" spans="6:7" ht="15.75">
      <c r="F259" s="353"/>
      <c r="G259" s="353"/>
    </row>
    <row r="260" spans="6:7" ht="15.75">
      <c r="F260" s="353"/>
      <c r="G260" s="353"/>
    </row>
    <row r="261" spans="6:7" ht="15.75">
      <c r="F261" s="353"/>
      <c r="G261" s="353"/>
    </row>
    <row r="262" spans="6:7" ht="15.75">
      <c r="F262" s="353"/>
      <c r="G262" s="353"/>
    </row>
    <row r="263" spans="6:7" ht="15.75">
      <c r="F263" s="353"/>
      <c r="G263" s="353"/>
    </row>
    <row r="264" spans="6:7" ht="15.75">
      <c r="F264" s="353"/>
      <c r="G264" s="353"/>
    </row>
    <row r="265" spans="6:7" ht="15.75">
      <c r="F265" s="353"/>
      <c r="G265" s="353"/>
    </row>
    <row r="266" spans="6:7" ht="15.75">
      <c r="F266" s="353"/>
      <c r="G266" s="353"/>
    </row>
    <row r="267" spans="6:7" ht="15.75">
      <c r="F267" s="353"/>
      <c r="G267" s="353"/>
    </row>
    <row r="268" spans="6:7" ht="15.75">
      <c r="F268" s="353"/>
      <c r="G268" s="353"/>
    </row>
    <row r="269" spans="6:7" ht="15.75">
      <c r="F269" s="353"/>
      <c r="G269" s="353"/>
    </row>
    <row r="270" spans="6:7" ht="15.75">
      <c r="F270" s="353"/>
      <c r="G270" s="353"/>
    </row>
    <row r="271" spans="6:7" ht="15.75">
      <c r="F271" s="353"/>
      <c r="G271" s="353"/>
    </row>
    <row r="272" spans="6:7" ht="15.75">
      <c r="F272" s="353"/>
      <c r="G272" s="353"/>
    </row>
    <row r="273" spans="6:7" ht="15.75">
      <c r="F273" s="353"/>
      <c r="G273" s="353"/>
    </row>
    <row r="274" spans="6:7" ht="15.75">
      <c r="F274" s="353"/>
      <c r="G274" s="353"/>
    </row>
    <row r="275" spans="6:7" ht="15.75">
      <c r="F275" s="353"/>
      <c r="G275" s="353"/>
    </row>
    <row r="276" spans="6:7" ht="15.75">
      <c r="F276" s="353"/>
      <c r="G276" s="353"/>
    </row>
    <row r="277" spans="6:7" ht="15.75">
      <c r="F277" s="353"/>
      <c r="G277" s="353"/>
    </row>
    <row r="278" spans="6:7" ht="15.75">
      <c r="F278" s="353"/>
      <c r="G278" s="353"/>
    </row>
    <row r="279" spans="6:7" ht="15.75">
      <c r="F279" s="353"/>
      <c r="G279" s="353"/>
    </row>
    <row r="280" spans="6:7" ht="15.75">
      <c r="F280" s="353"/>
      <c r="G280" s="353"/>
    </row>
    <row r="281" spans="6:7" ht="15.75">
      <c r="F281" s="353"/>
      <c r="G281" s="353"/>
    </row>
    <row r="282" spans="6:7" ht="15.75">
      <c r="F282" s="353"/>
      <c r="G282" s="353"/>
    </row>
    <row r="283" spans="6:7" ht="15.75">
      <c r="F283" s="353"/>
      <c r="G283" s="353"/>
    </row>
    <row r="284" spans="6:7" ht="15.75">
      <c r="F284" s="353"/>
      <c r="G284" s="353"/>
    </row>
    <row r="285" spans="6:7" ht="15.75">
      <c r="F285" s="353"/>
      <c r="G285" s="353"/>
    </row>
    <row r="286" spans="6:7" ht="15.75">
      <c r="F286" s="353"/>
      <c r="G286" s="353"/>
    </row>
    <row r="287" spans="6:7" ht="15.75">
      <c r="F287" s="353"/>
      <c r="G287" s="353"/>
    </row>
    <row r="288" spans="6:7" ht="15.75">
      <c r="F288" s="353"/>
      <c r="G288" s="353"/>
    </row>
    <row r="289" spans="6:7" ht="15.75">
      <c r="F289" s="353"/>
      <c r="G289" s="353"/>
    </row>
    <row r="290" spans="6:7" ht="15.75">
      <c r="F290" s="353"/>
      <c r="G290" s="353"/>
    </row>
    <row r="291" spans="6:7" ht="15.75">
      <c r="F291" s="353"/>
      <c r="G291" s="353"/>
    </row>
    <row r="292" spans="6:7" ht="15.75">
      <c r="F292" s="353"/>
      <c r="G292" s="353"/>
    </row>
  </sheetData>
  <sheetProtection/>
  <mergeCells count="45">
    <mergeCell ref="A54:A56"/>
    <mergeCell ref="G59:G66"/>
    <mergeCell ref="G67:G85"/>
    <mergeCell ref="A79:A80"/>
    <mergeCell ref="A59:C59"/>
    <mergeCell ref="D59:D66"/>
    <mergeCell ref="E59:E66"/>
    <mergeCell ref="F59:F66"/>
    <mergeCell ref="A60:A61"/>
    <mergeCell ref="F17:F38"/>
    <mergeCell ref="G17:G38"/>
    <mergeCell ref="A39:C39"/>
    <mergeCell ref="D39:D58"/>
    <mergeCell ref="E39:E58"/>
    <mergeCell ref="F39:F58"/>
    <mergeCell ref="A40:A45"/>
    <mergeCell ref="A46:A49"/>
    <mergeCell ref="G39:G58"/>
    <mergeCell ref="A50:A53"/>
    <mergeCell ref="A3:C3"/>
    <mergeCell ref="D3:D16"/>
    <mergeCell ref="E3:E16"/>
    <mergeCell ref="F3:F16"/>
    <mergeCell ref="A9:A10"/>
    <mergeCell ref="G3:G16"/>
    <mergeCell ref="A17:C17"/>
    <mergeCell ref="D17:D38"/>
    <mergeCell ref="E17:E38"/>
    <mergeCell ref="A19:A23"/>
    <mergeCell ref="A24:A31"/>
    <mergeCell ref="A32:A35"/>
    <mergeCell ref="A36:A37"/>
    <mergeCell ref="E67:E85"/>
    <mergeCell ref="F67:F85"/>
    <mergeCell ref="A82:A85"/>
    <mergeCell ref="C60:C66"/>
    <mergeCell ref="A62:A63"/>
    <mergeCell ref="A64:A65"/>
    <mergeCell ref="A67:C67"/>
    <mergeCell ref="D86:D89"/>
    <mergeCell ref="A90:A91"/>
    <mergeCell ref="D90:D91"/>
    <mergeCell ref="A92:C92"/>
    <mergeCell ref="A86:A89"/>
    <mergeCell ref="D67:D8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95" t="s">
        <v>317</v>
      </c>
      <c r="B1" s="27"/>
      <c r="C1" s="27"/>
      <c r="D1" s="27"/>
    </row>
    <row r="2" spans="1:4" ht="14.25">
      <c r="A2" s="95" t="s">
        <v>318</v>
      </c>
      <c r="B2" s="27"/>
      <c r="C2" s="27"/>
      <c r="D2" s="27"/>
    </row>
    <row r="3" spans="1:4" ht="13.5" thickBot="1">
      <c r="A3" s="27"/>
      <c r="B3" s="27"/>
      <c r="C3" s="27"/>
      <c r="D3" s="27"/>
    </row>
    <row r="4" spans="1:4" ht="16.5" thickBot="1">
      <c r="A4" s="96" t="s">
        <v>843</v>
      </c>
      <c r="B4" s="97" t="s">
        <v>197</v>
      </c>
      <c r="C4" s="97" t="s">
        <v>266</v>
      </c>
      <c r="D4" s="98" t="s">
        <v>199</v>
      </c>
    </row>
    <row r="5" spans="1:4" ht="15.75">
      <c r="A5" s="80" t="s">
        <v>460</v>
      </c>
      <c r="B5" s="81" t="s">
        <v>200</v>
      </c>
      <c r="C5" s="99" t="s">
        <v>201</v>
      </c>
      <c r="D5" s="100"/>
    </row>
    <row r="6" spans="1:4" ht="21" customHeight="1">
      <c r="A6" s="83" t="s">
        <v>461</v>
      </c>
      <c r="B6" s="67" t="s">
        <v>319</v>
      </c>
      <c r="C6" s="101" t="s">
        <v>201</v>
      </c>
      <c r="D6" s="102" t="s">
        <v>320</v>
      </c>
    </row>
    <row r="7" spans="1:4" ht="15.75">
      <c r="A7" s="83" t="s">
        <v>743</v>
      </c>
      <c r="B7" s="67" t="s">
        <v>321</v>
      </c>
      <c r="C7" s="101" t="s">
        <v>201</v>
      </c>
      <c r="D7" s="103" t="s">
        <v>322</v>
      </c>
    </row>
    <row r="8" spans="1:4" ht="15.75">
      <c r="A8" s="83" t="s">
        <v>744</v>
      </c>
      <c r="B8" s="67" t="s">
        <v>662</v>
      </c>
      <c r="C8" s="101" t="s">
        <v>201</v>
      </c>
      <c r="D8" s="103" t="s">
        <v>666</v>
      </c>
    </row>
    <row r="9" spans="1:4" ht="15.75">
      <c r="A9" s="83" t="s">
        <v>208</v>
      </c>
      <c r="B9" s="67" t="s">
        <v>323</v>
      </c>
      <c r="C9" s="89" t="s">
        <v>324</v>
      </c>
      <c r="D9" s="104">
        <v>26.09</v>
      </c>
    </row>
    <row r="10" spans="1:4" ht="15.75">
      <c r="A10" s="83" t="s">
        <v>209</v>
      </c>
      <c r="B10" s="67" t="s">
        <v>325</v>
      </c>
      <c r="C10" s="101" t="s">
        <v>201</v>
      </c>
      <c r="D10" s="103" t="s">
        <v>326</v>
      </c>
    </row>
    <row r="11" spans="1:4" ht="15.75">
      <c r="A11" s="83" t="s">
        <v>211</v>
      </c>
      <c r="B11" s="67" t="s">
        <v>327</v>
      </c>
      <c r="C11" s="101" t="s">
        <v>201</v>
      </c>
      <c r="D11" s="103" t="s">
        <v>328</v>
      </c>
    </row>
    <row r="12" spans="1:4" ht="33" customHeight="1">
      <c r="A12" s="83" t="s">
        <v>213</v>
      </c>
      <c r="B12" s="105" t="s">
        <v>329</v>
      </c>
      <c r="C12" s="101" t="s">
        <v>201</v>
      </c>
      <c r="D12" s="106" t="s">
        <v>678</v>
      </c>
    </row>
    <row r="13" spans="1:4" ht="15.75">
      <c r="A13" s="83" t="s">
        <v>215</v>
      </c>
      <c r="B13" s="67" t="s">
        <v>330</v>
      </c>
      <c r="C13" s="107" t="s">
        <v>201</v>
      </c>
      <c r="D13" s="108">
        <v>42005</v>
      </c>
    </row>
    <row r="14" spans="1:4" ht="15.75">
      <c r="A14" s="83" t="s">
        <v>217</v>
      </c>
      <c r="B14" s="89" t="s">
        <v>331</v>
      </c>
      <c r="C14" s="109" t="s">
        <v>332</v>
      </c>
      <c r="D14" s="104">
        <v>5.183</v>
      </c>
    </row>
    <row r="15" spans="1:4" ht="34.5" customHeight="1">
      <c r="A15" s="110">
        <v>11</v>
      </c>
      <c r="B15" s="105" t="s">
        <v>333</v>
      </c>
      <c r="C15" s="111" t="s">
        <v>201</v>
      </c>
      <c r="D15" s="106" t="s">
        <v>369</v>
      </c>
    </row>
    <row r="16" spans="1:4" ht="19.5" customHeight="1">
      <c r="A16" s="112" t="s">
        <v>334</v>
      </c>
      <c r="B16" s="67" t="s">
        <v>335</v>
      </c>
      <c r="C16" s="101" t="s">
        <v>336</v>
      </c>
      <c r="D16" s="113">
        <v>0.03</v>
      </c>
    </row>
    <row r="17" spans="1:4" ht="35.25" customHeight="1" thickBot="1">
      <c r="A17" s="84" t="s">
        <v>337</v>
      </c>
      <c r="B17" s="114" t="s">
        <v>338</v>
      </c>
      <c r="C17" s="115" t="s">
        <v>201</v>
      </c>
      <c r="D17" s="116" t="s">
        <v>339</v>
      </c>
    </row>
    <row r="19" ht="13.5" thickBot="1"/>
    <row r="20" spans="1:4" ht="16.5" thickBot="1">
      <c r="A20" s="117" t="s">
        <v>843</v>
      </c>
      <c r="B20" s="118" t="s">
        <v>197</v>
      </c>
      <c r="C20" s="118" t="s">
        <v>266</v>
      </c>
      <c r="D20" s="119" t="s">
        <v>199</v>
      </c>
    </row>
    <row r="21" spans="1:4" ht="16.5" thickBot="1">
      <c r="A21" s="120" t="s">
        <v>460</v>
      </c>
      <c r="B21" s="121" t="s">
        <v>200</v>
      </c>
      <c r="C21" s="122" t="s">
        <v>201</v>
      </c>
      <c r="D21" s="123"/>
    </row>
    <row r="22" spans="1:4" ht="15.75">
      <c r="A22" s="83" t="s">
        <v>461</v>
      </c>
      <c r="B22" s="67" t="s">
        <v>319</v>
      </c>
      <c r="C22" s="61" t="s">
        <v>201</v>
      </c>
      <c r="D22" s="124" t="s">
        <v>320</v>
      </c>
    </row>
    <row r="23" spans="1:4" ht="15.75">
      <c r="A23" s="83" t="s">
        <v>743</v>
      </c>
      <c r="B23" s="67" t="s">
        <v>321</v>
      </c>
      <c r="C23" s="101" t="s">
        <v>201</v>
      </c>
      <c r="D23" s="103" t="s">
        <v>322</v>
      </c>
    </row>
    <row r="24" spans="1:4" ht="15.75">
      <c r="A24" s="83" t="s">
        <v>744</v>
      </c>
      <c r="B24" s="67" t="s">
        <v>662</v>
      </c>
      <c r="C24" s="101" t="s">
        <v>201</v>
      </c>
      <c r="D24" s="103" t="s">
        <v>666</v>
      </c>
    </row>
    <row r="25" spans="1:4" ht="15.75">
      <c r="A25" s="83" t="s">
        <v>208</v>
      </c>
      <c r="B25" s="67" t="s">
        <v>323</v>
      </c>
      <c r="C25" s="89" t="s">
        <v>324</v>
      </c>
      <c r="D25" s="104">
        <v>29.97</v>
      </c>
    </row>
    <row r="26" spans="1:4" ht="15.75">
      <c r="A26" s="83" t="s">
        <v>209</v>
      </c>
      <c r="B26" s="67" t="s">
        <v>325</v>
      </c>
      <c r="C26" s="101" t="s">
        <v>201</v>
      </c>
      <c r="D26" s="103" t="s">
        <v>326</v>
      </c>
    </row>
    <row r="27" spans="1:4" ht="15.75">
      <c r="A27" s="83" t="s">
        <v>211</v>
      </c>
      <c r="B27" s="67" t="s">
        <v>327</v>
      </c>
      <c r="C27" s="101" t="s">
        <v>201</v>
      </c>
      <c r="D27" s="103" t="s">
        <v>328</v>
      </c>
    </row>
    <row r="28" spans="1:4" ht="31.5">
      <c r="A28" s="83" t="s">
        <v>213</v>
      </c>
      <c r="B28" s="105" t="s">
        <v>329</v>
      </c>
      <c r="C28" s="101" t="s">
        <v>201</v>
      </c>
      <c r="D28" s="106" t="s">
        <v>678</v>
      </c>
    </row>
    <row r="29" spans="1:4" ht="15.75">
      <c r="A29" s="83" t="s">
        <v>215</v>
      </c>
      <c r="B29" s="67" t="s">
        <v>330</v>
      </c>
      <c r="C29" s="107" t="s">
        <v>201</v>
      </c>
      <c r="D29" s="108">
        <v>42186</v>
      </c>
    </row>
    <row r="30" spans="1:4" ht="15.75">
      <c r="A30" s="83" t="s">
        <v>217</v>
      </c>
      <c r="B30" s="89" t="s">
        <v>331</v>
      </c>
      <c r="C30" s="125" t="s">
        <v>332</v>
      </c>
      <c r="D30" s="104">
        <v>5.654</v>
      </c>
    </row>
    <row r="31" spans="1:4" ht="31.5">
      <c r="A31" s="110">
        <v>11</v>
      </c>
      <c r="B31" s="105" t="s">
        <v>333</v>
      </c>
      <c r="C31" s="111" t="s">
        <v>201</v>
      </c>
      <c r="D31" s="106" t="s">
        <v>369</v>
      </c>
    </row>
    <row r="32" spans="1:4" ht="15.75">
      <c r="A32" s="112" t="s">
        <v>334</v>
      </c>
      <c r="B32" s="67" t="s">
        <v>335</v>
      </c>
      <c r="C32" s="101" t="s">
        <v>336</v>
      </c>
      <c r="D32" s="113">
        <v>0.03</v>
      </c>
    </row>
    <row r="33" spans="1:4" ht="32.25" thickBot="1">
      <c r="A33" s="84" t="s">
        <v>337</v>
      </c>
      <c r="B33" s="114" t="s">
        <v>338</v>
      </c>
      <c r="C33" s="115" t="s">
        <v>201</v>
      </c>
      <c r="D33" s="116" t="s">
        <v>339</v>
      </c>
    </row>
    <row r="35" ht="13.5" thickBot="1"/>
    <row r="36" spans="1:4" ht="16.5" thickBot="1">
      <c r="A36" s="117" t="s">
        <v>843</v>
      </c>
      <c r="B36" s="118" t="s">
        <v>197</v>
      </c>
      <c r="C36" s="118" t="s">
        <v>266</v>
      </c>
      <c r="D36" s="119" t="s">
        <v>199</v>
      </c>
    </row>
    <row r="37" spans="1:4" ht="16.5" thickBot="1">
      <c r="A37" s="120" t="s">
        <v>460</v>
      </c>
      <c r="B37" s="121" t="s">
        <v>200</v>
      </c>
      <c r="C37" s="122" t="s">
        <v>201</v>
      </c>
      <c r="D37" s="123"/>
    </row>
    <row r="38" spans="1:4" ht="15.75">
      <c r="A38" s="83" t="s">
        <v>461</v>
      </c>
      <c r="B38" s="67" t="s">
        <v>319</v>
      </c>
      <c r="C38" s="61" t="s">
        <v>201</v>
      </c>
      <c r="D38" s="124" t="s">
        <v>667</v>
      </c>
    </row>
    <row r="39" spans="1:4" ht="15.75">
      <c r="A39" s="83" t="s">
        <v>743</v>
      </c>
      <c r="B39" s="67" t="s">
        <v>321</v>
      </c>
      <c r="C39" s="101" t="s">
        <v>201</v>
      </c>
      <c r="D39" s="103" t="s">
        <v>322</v>
      </c>
    </row>
    <row r="40" spans="1:4" ht="15.75">
      <c r="A40" s="83" t="s">
        <v>744</v>
      </c>
      <c r="B40" s="67" t="s">
        <v>662</v>
      </c>
      <c r="C40" s="101" t="s">
        <v>201</v>
      </c>
      <c r="D40" s="103" t="s">
        <v>666</v>
      </c>
    </row>
    <row r="41" spans="1:4" ht="15.75">
      <c r="A41" s="83" t="s">
        <v>208</v>
      </c>
      <c r="B41" s="67" t="s">
        <v>323</v>
      </c>
      <c r="C41" s="89" t="s">
        <v>324</v>
      </c>
      <c r="D41" s="104">
        <v>18.44</v>
      </c>
    </row>
    <row r="42" spans="1:4" ht="15.75">
      <c r="A42" s="83" t="s">
        <v>209</v>
      </c>
      <c r="B42" s="67" t="s">
        <v>325</v>
      </c>
      <c r="C42" s="101" t="s">
        <v>201</v>
      </c>
      <c r="D42" s="103" t="s">
        <v>326</v>
      </c>
    </row>
    <row r="43" spans="1:4" ht="15.75">
      <c r="A43" s="83" t="s">
        <v>211</v>
      </c>
      <c r="B43" s="67" t="s">
        <v>327</v>
      </c>
      <c r="C43" s="101" t="s">
        <v>201</v>
      </c>
      <c r="D43" s="126" t="s">
        <v>328</v>
      </c>
    </row>
    <row r="44" spans="1:4" ht="31.5">
      <c r="A44" s="83" t="s">
        <v>213</v>
      </c>
      <c r="B44" s="105" t="s">
        <v>329</v>
      </c>
      <c r="C44" s="101" t="s">
        <v>201</v>
      </c>
      <c r="D44" s="106" t="s">
        <v>371</v>
      </c>
    </row>
    <row r="45" spans="1:4" ht="15.75">
      <c r="A45" s="83" t="s">
        <v>215</v>
      </c>
      <c r="B45" s="67" t="s">
        <v>330</v>
      </c>
      <c r="C45" s="107" t="s">
        <v>201</v>
      </c>
      <c r="D45" s="127">
        <v>42005</v>
      </c>
    </row>
    <row r="46" spans="1:4" ht="15.75">
      <c r="A46" s="83" t="s">
        <v>217</v>
      </c>
      <c r="B46" s="89" t="s">
        <v>331</v>
      </c>
      <c r="C46" s="125" t="s">
        <v>332</v>
      </c>
      <c r="D46" s="104">
        <v>9.029</v>
      </c>
    </row>
    <row r="47" spans="1:4" ht="32.25" thickBot="1">
      <c r="A47" s="128">
        <v>11</v>
      </c>
      <c r="B47" s="114" t="s">
        <v>340</v>
      </c>
      <c r="C47" s="129" t="s">
        <v>201</v>
      </c>
      <c r="D47" s="116" t="s">
        <v>369</v>
      </c>
    </row>
    <row r="49" ht="13.5" thickBot="1"/>
    <row r="50" spans="1:4" ht="16.5" thickBot="1">
      <c r="A50" s="117" t="s">
        <v>843</v>
      </c>
      <c r="B50" s="118" t="s">
        <v>197</v>
      </c>
      <c r="C50" s="118" t="s">
        <v>266</v>
      </c>
      <c r="D50" s="119" t="s">
        <v>199</v>
      </c>
    </row>
    <row r="51" spans="1:4" ht="16.5" thickBot="1">
      <c r="A51" s="120" t="s">
        <v>460</v>
      </c>
      <c r="B51" s="121" t="s">
        <v>200</v>
      </c>
      <c r="C51" s="122" t="s">
        <v>201</v>
      </c>
      <c r="D51" s="123"/>
    </row>
    <row r="52" spans="1:4" ht="15.75">
      <c r="A52" s="83" t="s">
        <v>461</v>
      </c>
      <c r="B52" s="67" t="s">
        <v>319</v>
      </c>
      <c r="C52" s="61" t="s">
        <v>201</v>
      </c>
      <c r="D52" s="124" t="s">
        <v>667</v>
      </c>
    </row>
    <row r="53" spans="1:4" ht="15.75">
      <c r="A53" s="83" t="s">
        <v>743</v>
      </c>
      <c r="B53" s="67" t="s">
        <v>321</v>
      </c>
      <c r="C53" s="101" t="s">
        <v>201</v>
      </c>
      <c r="D53" s="103" t="s">
        <v>322</v>
      </c>
    </row>
    <row r="54" spans="1:4" ht="15.75">
      <c r="A54" s="83" t="s">
        <v>744</v>
      </c>
      <c r="B54" s="67" t="s">
        <v>662</v>
      </c>
      <c r="C54" s="101" t="s">
        <v>201</v>
      </c>
      <c r="D54" s="103" t="s">
        <v>666</v>
      </c>
    </row>
    <row r="55" spans="1:4" ht="15.75">
      <c r="A55" s="83" t="s">
        <v>208</v>
      </c>
      <c r="B55" s="67" t="s">
        <v>323</v>
      </c>
      <c r="C55" s="89" t="s">
        <v>324</v>
      </c>
      <c r="D55" s="104">
        <v>21.18</v>
      </c>
    </row>
    <row r="56" spans="1:4" ht="15.75">
      <c r="A56" s="83" t="s">
        <v>209</v>
      </c>
      <c r="B56" s="67" t="s">
        <v>325</v>
      </c>
      <c r="C56" s="101" t="s">
        <v>201</v>
      </c>
      <c r="D56" s="103" t="s">
        <v>326</v>
      </c>
    </row>
    <row r="57" spans="1:4" ht="15.75">
      <c r="A57" s="83" t="s">
        <v>211</v>
      </c>
      <c r="B57" s="67" t="s">
        <v>327</v>
      </c>
      <c r="C57" s="101" t="s">
        <v>201</v>
      </c>
      <c r="D57" s="126" t="s">
        <v>328</v>
      </c>
    </row>
    <row r="58" spans="1:4" ht="31.5">
      <c r="A58" s="83" t="s">
        <v>213</v>
      </c>
      <c r="B58" s="105" t="s">
        <v>329</v>
      </c>
      <c r="C58" s="101" t="s">
        <v>201</v>
      </c>
      <c r="D58" s="106" t="s">
        <v>371</v>
      </c>
    </row>
    <row r="59" spans="1:4" ht="15.75">
      <c r="A59" s="83" t="s">
        <v>215</v>
      </c>
      <c r="B59" s="67" t="s">
        <v>330</v>
      </c>
      <c r="C59" s="107" t="s">
        <v>201</v>
      </c>
      <c r="D59" s="127">
        <v>42186</v>
      </c>
    </row>
    <row r="60" spans="1:4" ht="15.75">
      <c r="A60" s="83" t="s">
        <v>217</v>
      </c>
      <c r="B60" s="89" t="s">
        <v>331</v>
      </c>
      <c r="C60" s="125" t="s">
        <v>332</v>
      </c>
      <c r="D60" s="104">
        <v>9.85</v>
      </c>
    </row>
    <row r="61" spans="1:4" ht="32.25" thickBot="1">
      <c r="A61" s="128">
        <v>11</v>
      </c>
      <c r="B61" s="114" t="s">
        <v>340</v>
      </c>
      <c r="C61" s="129" t="s">
        <v>201</v>
      </c>
      <c r="D61" s="116" t="s">
        <v>369</v>
      </c>
    </row>
    <row r="63" ht="13.5" thickBot="1"/>
    <row r="64" spans="1:4" ht="16.5" thickBot="1">
      <c r="A64" s="117" t="s">
        <v>843</v>
      </c>
      <c r="B64" s="118" t="s">
        <v>197</v>
      </c>
      <c r="C64" s="118" t="s">
        <v>266</v>
      </c>
      <c r="D64" s="119" t="s">
        <v>199</v>
      </c>
    </row>
    <row r="65" spans="1:4" ht="15.75">
      <c r="A65" s="120" t="s">
        <v>460</v>
      </c>
      <c r="B65" s="121" t="s">
        <v>200</v>
      </c>
      <c r="C65" s="122" t="s">
        <v>201</v>
      </c>
      <c r="D65" s="130"/>
    </row>
    <row r="66" spans="1:4" ht="15.75">
      <c r="A66" s="83" t="s">
        <v>461</v>
      </c>
      <c r="B66" s="67" t="s">
        <v>319</v>
      </c>
      <c r="C66" s="101" t="s">
        <v>201</v>
      </c>
      <c r="D66" s="131" t="s">
        <v>373</v>
      </c>
    </row>
    <row r="67" spans="1:4" ht="15.75">
      <c r="A67" s="83" t="s">
        <v>743</v>
      </c>
      <c r="B67" s="67" t="s">
        <v>321</v>
      </c>
      <c r="C67" s="101" t="s">
        <v>201</v>
      </c>
      <c r="D67" s="103" t="s">
        <v>322</v>
      </c>
    </row>
    <row r="68" spans="1:4" ht="15.75">
      <c r="A68" s="83" t="s">
        <v>744</v>
      </c>
      <c r="B68" s="67" t="s">
        <v>662</v>
      </c>
      <c r="C68" s="101" t="s">
        <v>201</v>
      </c>
      <c r="D68" s="103" t="s">
        <v>669</v>
      </c>
    </row>
    <row r="69" spans="1:4" ht="15.75">
      <c r="A69" s="83" t="s">
        <v>208</v>
      </c>
      <c r="B69" s="67" t="s">
        <v>323</v>
      </c>
      <c r="C69" s="89" t="s">
        <v>324</v>
      </c>
      <c r="D69" s="104">
        <v>1530.46</v>
      </c>
    </row>
    <row r="70" spans="1:4" ht="15.75">
      <c r="A70" s="83" t="s">
        <v>209</v>
      </c>
      <c r="B70" s="67" t="s">
        <v>325</v>
      </c>
      <c r="C70" s="101" t="s">
        <v>201</v>
      </c>
      <c r="D70" s="103" t="s">
        <v>341</v>
      </c>
    </row>
    <row r="71" spans="1:4" ht="15.75">
      <c r="A71" s="83" t="s">
        <v>211</v>
      </c>
      <c r="B71" s="67" t="s">
        <v>327</v>
      </c>
      <c r="C71" s="101" t="s">
        <v>201</v>
      </c>
      <c r="D71" s="126" t="s">
        <v>342</v>
      </c>
    </row>
    <row r="72" spans="1:4" ht="31.5">
      <c r="A72" s="83" t="s">
        <v>213</v>
      </c>
      <c r="B72" s="105" t="s">
        <v>329</v>
      </c>
      <c r="C72" s="101" t="s">
        <v>201</v>
      </c>
      <c r="D72" s="106" t="s">
        <v>376</v>
      </c>
    </row>
    <row r="73" spans="1:4" ht="15.75">
      <c r="A73" s="83" t="s">
        <v>215</v>
      </c>
      <c r="B73" s="67" t="s">
        <v>330</v>
      </c>
      <c r="C73" s="107" t="s">
        <v>201</v>
      </c>
      <c r="D73" s="127">
        <v>42005</v>
      </c>
    </row>
    <row r="74" spans="1:4" ht="15.75">
      <c r="A74" s="83" t="s">
        <v>217</v>
      </c>
      <c r="B74" s="89" t="s">
        <v>379</v>
      </c>
      <c r="C74" s="109" t="s">
        <v>343</v>
      </c>
      <c r="D74" s="132">
        <v>0.03553</v>
      </c>
    </row>
    <row r="75" spans="1:4" ht="15.75">
      <c r="A75" s="83" t="s">
        <v>344</v>
      </c>
      <c r="B75" s="89" t="s">
        <v>381</v>
      </c>
      <c r="C75" s="109" t="s">
        <v>343</v>
      </c>
      <c r="D75" s="133">
        <v>0.03113</v>
      </c>
    </row>
    <row r="76" spans="1:4" ht="15.75">
      <c r="A76" s="83" t="s">
        <v>345</v>
      </c>
      <c r="B76" s="89" t="s">
        <v>382</v>
      </c>
      <c r="C76" s="109" t="s">
        <v>343</v>
      </c>
      <c r="D76" s="133">
        <v>0.02673</v>
      </c>
    </row>
    <row r="77" spans="1:4" ht="31.5">
      <c r="A77" s="110">
        <v>11</v>
      </c>
      <c r="B77" s="105" t="s">
        <v>340</v>
      </c>
      <c r="C77" s="111" t="s">
        <v>201</v>
      </c>
      <c r="D77" s="134" t="s">
        <v>377</v>
      </c>
    </row>
    <row r="78" spans="1:4" ht="15.75">
      <c r="A78" s="83" t="s">
        <v>346</v>
      </c>
      <c r="B78" s="89" t="s">
        <v>383</v>
      </c>
      <c r="C78" s="109" t="s">
        <v>343</v>
      </c>
      <c r="D78" s="135">
        <v>0.02794</v>
      </c>
    </row>
    <row r="79" spans="1:4" ht="32.25" thickBot="1">
      <c r="A79" s="128" t="s">
        <v>347</v>
      </c>
      <c r="B79" s="114" t="s">
        <v>340</v>
      </c>
      <c r="C79" s="129" t="s">
        <v>201</v>
      </c>
      <c r="D79" s="136" t="s">
        <v>369</v>
      </c>
    </row>
    <row r="81" ht="13.5" thickBot="1"/>
    <row r="82" spans="1:4" ht="16.5" thickBot="1">
      <c r="A82" s="117" t="s">
        <v>843</v>
      </c>
      <c r="B82" s="118" t="s">
        <v>197</v>
      </c>
      <c r="C82" s="118" t="s">
        <v>266</v>
      </c>
      <c r="D82" s="119" t="s">
        <v>199</v>
      </c>
    </row>
    <row r="83" spans="1:4" ht="15.75">
      <c r="A83" s="120" t="s">
        <v>460</v>
      </c>
      <c r="B83" s="121" t="s">
        <v>200</v>
      </c>
      <c r="C83" s="122" t="s">
        <v>201</v>
      </c>
      <c r="D83" s="130"/>
    </row>
    <row r="84" spans="1:4" ht="15.75">
      <c r="A84" s="83" t="s">
        <v>461</v>
      </c>
      <c r="B84" s="67" t="s">
        <v>319</v>
      </c>
      <c r="C84" s="101" t="s">
        <v>201</v>
      </c>
      <c r="D84" s="131" t="s">
        <v>373</v>
      </c>
    </row>
    <row r="85" spans="1:4" ht="15.75">
      <c r="A85" s="83" t="s">
        <v>743</v>
      </c>
      <c r="B85" s="67" t="s">
        <v>321</v>
      </c>
      <c r="C85" s="101" t="s">
        <v>201</v>
      </c>
      <c r="D85" s="103" t="s">
        <v>322</v>
      </c>
    </row>
    <row r="86" spans="1:4" ht="15.75">
      <c r="A86" s="83" t="s">
        <v>744</v>
      </c>
      <c r="B86" s="67" t="s">
        <v>662</v>
      </c>
      <c r="C86" s="101" t="s">
        <v>201</v>
      </c>
      <c r="D86" s="103" t="s">
        <v>669</v>
      </c>
    </row>
    <row r="87" spans="1:4" ht="15.75">
      <c r="A87" s="83" t="s">
        <v>208</v>
      </c>
      <c r="B87" s="67" t="s">
        <v>323</v>
      </c>
      <c r="C87" s="89" t="s">
        <v>324</v>
      </c>
      <c r="D87" s="104">
        <v>1681.5</v>
      </c>
    </row>
    <row r="88" spans="1:4" ht="15.75">
      <c r="A88" s="83" t="s">
        <v>209</v>
      </c>
      <c r="B88" s="67" t="s">
        <v>325</v>
      </c>
      <c r="C88" s="101" t="s">
        <v>201</v>
      </c>
      <c r="D88" s="103" t="s">
        <v>341</v>
      </c>
    </row>
    <row r="89" spans="1:4" ht="15.75">
      <c r="A89" s="83" t="s">
        <v>211</v>
      </c>
      <c r="B89" s="67" t="s">
        <v>327</v>
      </c>
      <c r="C89" s="101" t="s">
        <v>201</v>
      </c>
      <c r="D89" s="126" t="s">
        <v>342</v>
      </c>
    </row>
    <row r="90" spans="1:4" ht="31.5">
      <c r="A90" s="83" t="s">
        <v>213</v>
      </c>
      <c r="B90" s="105" t="s">
        <v>329</v>
      </c>
      <c r="C90" s="101" t="s">
        <v>201</v>
      </c>
      <c r="D90" s="106" t="s">
        <v>376</v>
      </c>
    </row>
    <row r="91" spans="1:4" ht="15.75">
      <c r="A91" s="83" t="s">
        <v>215</v>
      </c>
      <c r="B91" s="67" t="s">
        <v>330</v>
      </c>
      <c r="C91" s="107" t="s">
        <v>201</v>
      </c>
      <c r="D91" s="127">
        <v>42186</v>
      </c>
    </row>
    <row r="92" spans="1:4" ht="15.75">
      <c r="A92" s="83" t="s">
        <v>217</v>
      </c>
      <c r="B92" s="89" t="s">
        <v>379</v>
      </c>
      <c r="C92" s="109" t="s">
        <v>343</v>
      </c>
      <c r="D92" s="132">
        <v>0.03876</v>
      </c>
    </row>
    <row r="93" spans="1:4" ht="15.75">
      <c r="A93" s="83" t="s">
        <v>344</v>
      </c>
      <c r="B93" s="89" t="s">
        <v>381</v>
      </c>
      <c r="C93" s="109" t="s">
        <v>343</v>
      </c>
      <c r="D93" s="133">
        <v>0.03396</v>
      </c>
    </row>
    <row r="94" spans="1:4" ht="15.75">
      <c r="A94" s="83" t="s">
        <v>345</v>
      </c>
      <c r="B94" s="89" t="s">
        <v>382</v>
      </c>
      <c r="C94" s="109" t="s">
        <v>343</v>
      </c>
      <c r="D94" s="133">
        <v>0.02916</v>
      </c>
    </row>
    <row r="95" spans="1:4" ht="31.5">
      <c r="A95" s="110">
        <v>11</v>
      </c>
      <c r="B95" s="105" t="s">
        <v>340</v>
      </c>
      <c r="C95" s="111" t="s">
        <v>201</v>
      </c>
      <c r="D95" s="134" t="s">
        <v>377</v>
      </c>
    </row>
    <row r="96" spans="1:4" ht="15.75">
      <c r="A96" s="83" t="s">
        <v>346</v>
      </c>
      <c r="B96" s="89" t="s">
        <v>383</v>
      </c>
      <c r="C96" s="109" t="s">
        <v>343</v>
      </c>
      <c r="D96" s="135">
        <v>0.03048</v>
      </c>
    </row>
    <row r="97" spans="1:4" ht="32.25" thickBot="1">
      <c r="A97" s="128" t="s">
        <v>347</v>
      </c>
      <c r="B97" s="114" t="s">
        <v>340</v>
      </c>
      <c r="C97" s="129" t="s">
        <v>201</v>
      </c>
      <c r="D97" s="136" t="s">
        <v>369</v>
      </c>
    </row>
    <row r="99" ht="13.5" thickBot="1"/>
    <row r="100" spans="1:4" ht="16.5" thickBot="1">
      <c r="A100" s="117" t="s">
        <v>843</v>
      </c>
      <c r="B100" s="118" t="s">
        <v>197</v>
      </c>
      <c r="C100" s="118" t="s">
        <v>266</v>
      </c>
      <c r="D100" s="119" t="s">
        <v>199</v>
      </c>
    </row>
    <row r="101" spans="1:4" ht="15.75">
      <c r="A101" s="120" t="s">
        <v>460</v>
      </c>
      <c r="B101" s="121" t="s">
        <v>200</v>
      </c>
      <c r="C101" s="122" t="s">
        <v>201</v>
      </c>
      <c r="D101" s="130"/>
    </row>
    <row r="102" spans="1:4" ht="15.75">
      <c r="A102" s="83" t="s">
        <v>461</v>
      </c>
      <c r="B102" s="67" t="s">
        <v>319</v>
      </c>
      <c r="C102" s="101" t="s">
        <v>201</v>
      </c>
      <c r="D102" s="131" t="s">
        <v>348</v>
      </c>
    </row>
    <row r="103" spans="1:4" ht="15.75">
      <c r="A103" s="83" t="s">
        <v>743</v>
      </c>
      <c r="B103" s="67" t="s">
        <v>321</v>
      </c>
      <c r="C103" s="101" t="s">
        <v>201</v>
      </c>
      <c r="D103" s="103" t="s">
        <v>322</v>
      </c>
    </row>
    <row r="104" spans="1:4" ht="15.75">
      <c r="A104" s="83" t="s">
        <v>744</v>
      </c>
      <c r="B104" s="67" t="s">
        <v>662</v>
      </c>
      <c r="C104" s="101" t="s">
        <v>201</v>
      </c>
      <c r="D104" s="103" t="s">
        <v>669</v>
      </c>
    </row>
    <row r="105" spans="1:4" ht="15.75">
      <c r="A105" s="83" t="s">
        <v>208</v>
      </c>
      <c r="B105" s="67" t="s">
        <v>323</v>
      </c>
      <c r="C105" s="89" t="s">
        <v>324</v>
      </c>
      <c r="D105" s="104">
        <v>1530.46</v>
      </c>
    </row>
    <row r="106" spans="1:4" ht="15.75">
      <c r="A106" s="83" t="s">
        <v>209</v>
      </c>
      <c r="B106" s="67" t="s">
        <v>325</v>
      </c>
      <c r="C106" s="101" t="s">
        <v>201</v>
      </c>
      <c r="D106" s="103" t="s">
        <v>341</v>
      </c>
    </row>
    <row r="107" spans="1:4" ht="15.75">
      <c r="A107" s="83" t="s">
        <v>211</v>
      </c>
      <c r="B107" s="67" t="s">
        <v>327</v>
      </c>
      <c r="C107" s="101" t="s">
        <v>201</v>
      </c>
      <c r="D107" s="126" t="s">
        <v>342</v>
      </c>
    </row>
    <row r="108" spans="1:4" ht="31.5">
      <c r="A108" s="83" t="s">
        <v>213</v>
      </c>
      <c r="B108" s="105" t="s">
        <v>329</v>
      </c>
      <c r="C108" s="101" t="s">
        <v>201</v>
      </c>
      <c r="D108" s="106" t="s">
        <v>378</v>
      </c>
    </row>
    <row r="109" spans="1:4" ht="15.75">
      <c r="A109" s="83" t="s">
        <v>215</v>
      </c>
      <c r="B109" s="67" t="s">
        <v>330</v>
      </c>
      <c r="C109" s="107" t="s">
        <v>201</v>
      </c>
      <c r="D109" s="127">
        <v>42005</v>
      </c>
    </row>
    <row r="110" spans="1:4" ht="15.75">
      <c r="A110" s="83" t="s">
        <v>217</v>
      </c>
      <c r="B110" s="89" t="s">
        <v>349</v>
      </c>
      <c r="C110" s="137" t="s">
        <v>350</v>
      </c>
      <c r="D110" s="132">
        <v>3.846</v>
      </c>
    </row>
    <row r="111" spans="1:4" ht="32.25" thickBot="1">
      <c r="A111" s="128">
        <v>11</v>
      </c>
      <c r="B111" s="114" t="s">
        <v>340</v>
      </c>
      <c r="C111" s="129" t="s">
        <v>201</v>
      </c>
      <c r="D111" s="116" t="s">
        <v>351</v>
      </c>
    </row>
    <row r="113" ht="13.5" thickBot="1"/>
    <row r="114" spans="1:4" ht="16.5" thickBot="1">
      <c r="A114" s="117" t="s">
        <v>843</v>
      </c>
      <c r="B114" s="118" t="s">
        <v>197</v>
      </c>
      <c r="C114" s="118" t="s">
        <v>266</v>
      </c>
      <c r="D114" s="119" t="s">
        <v>199</v>
      </c>
    </row>
    <row r="115" spans="1:4" ht="15.75">
      <c r="A115" s="120" t="s">
        <v>460</v>
      </c>
      <c r="B115" s="121" t="s">
        <v>200</v>
      </c>
      <c r="C115" s="122" t="s">
        <v>201</v>
      </c>
      <c r="D115" s="130"/>
    </row>
    <row r="116" spans="1:4" ht="15.75">
      <c r="A116" s="83" t="s">
        <v>461</v>
      </c>
      <c r="B116" s="67" t="s">
        <v>319</v>
      </c>
      <c r="C116" s="101" t="s">
        <v>201</v>
      </c>
      <c r="D116" s="131" t="s">
        <v>348</v>
      </c>
    </row>
    <row r="117" spans="1:4" ht="15.75">
      <c r="A117" s="83" t="s">
        <v>743</v>
      </c>
      <c r="B117" s="67" t="s">
        <v>321</v>
      </c>
      <c r="C117" s="101" t="s">
        <v>201</v>
      </c>
      <c r="D117" s="103" t="s">
        <v>322</v>
      </c>
    </row>
    <row r="118" spans="1:4" ht="15.75">
      <c r="A118" s="83" t="s">
        <v>744</v>
      </c>
      <c r="B118" s="67" t="s">
        <v>662</v>
      </c>
      <c r="C118" s="101" t="s">
        <v>201</v>
      </c>
      <c r="D118" s="103" t="s">
        <v>669</v>
      </c>
    </row>
    <row r="119" spans="1:4" ht="15.75">
      <c r="A119" s="83" t="s">
        <v>208</v>
      </c>
      <c r="B119" s="67" t="s">
        <v>323</v>
      </c>
      <c r="C119" s="89" t="s">
        <v>324</v>
      </c>
      <c r="D119" s="104">
        <v>1681.5</v>
      </c>
    </row>
    <row r="120" spans="1:4" ht="15.75">
      <c r="A120" s="83" t="s">
        <v>209</v>
      </c>
      <c r="B120" s="67" t="s">
        <v>325</v>
      </c>
      <c r="C120" s="101" t="s">
        <v>201</v>
      </c>
      <c r="D120" s="103" t="s">
        <v>341</v>
      </c>
    </row>
    <row r="121" spans="1:4" ht="15.75">
      <c r="A121" s="83" t="s">
        <v>211</v>
      </c>
      <c r="B121" s="67" t="s">
        <v>327</v>
      </c>
      <c r="C121" s="101" t="s">
        <v>201</v>
      </c>
      <c r="D121" s="126" t="s">
        <v>342</v>
      </c>
    </row>
    <row r="122" spans="1:4" ht="31.5">
      <c r="A122" s="83" t="s">
        <v>213</v>
      </c>
      <c r="B122" s="105" t="s">
        <v>329</v>
      </c>
      <c r="C122" s="101" t="s">
        <v>201</v>
      </c>
      <c r="D122" s="106" t="s">
        <v>378</v>
      </c>
    </row>
    <row r="123" spans="1:4" ht="15.75">
      <c r="A123" s="83" t="s">
        <v>215</v>
      </c>
      <c r="B123" s="67" t="s">
        <v>330</v>
      </c>
      <c r="C123" s="107" t="s">
        <v>201</v>
      </c>
      <c r="D123" s="127">
        <v>42186</v>
      </c>
    </row>
    <row r="124" spans="1:4" ht="15.75">
      <c r="A124" s="83" t="s">
        <v>217</v>
      </c>
      <c r="B124" s="89" t="s">
        <v>349</v>
      </c>
      <c r="C124" s="137" t="s">
        <v>350</v>
      </c>
      <c r="D124" s="132">
        <v>4.195</v>
      </c>
    </row>
    <row r="125" spans="1:4" ht="32.25" thickBot="1">
      <c r="A125" s="128">
        <v>11</v>
      </c>
      <c r="B125" s="114" t="s">
        <v>340</v>
      </c>
      <c r="C125" s="129" t="s">
        <v>201</v>
      </c>
      <c r="D125" s="116" t="s">
        <v>351</v>
      </c>
    </row>
    <row r="127" ht="13.5" thickBot="1"/>
    <row r="128" spans="1:4" ht="16.5" thickBot="1">
      <c r="A128" s="117" t="s">
        <v>843</v>
      </c>
      <c r="B128" s="118" t="s">
        <v>197</v>
      </c>
      <c r="C128" s="118" t="s">
        <v>266</v>
      </c>
      <c r="D128" s="119" t="s">
        <v>199</v>
      </c>
    </row>
    <row r="129" spans="1:4" ht="15.75">
      <c r="A129" s="120" t="s">
        <v>460</v>
      </c>
      <c r="B129" s="121" t="s">
        <v>200</v>
      </c>
      <c r="C129" s="122" t="s">
        <v>201</v>
      </c>
      <c r="D129" s="123"/>
    </row>
    <row r="130" spans="1:4" ht="15.75">
      <c r="A130" s="83" t="s">
        <v>461</v>
      </c>
      <c r="B130" s="67" t="s">
        <v>319</v>
      </c>
      <c r="C130" s="61" t="s">
        <v>201</v>
      </c>
      <c r="D130" s="131" t="s">
        <v>392</v>
      </c>
    </row>
    <row r="131" spans="1:4" ht="15.75">
      <c r="A131" s="83" t="s">
        <v>743</v>
      </c>
      <c r="B131" s="67" t="s">
        <v>321</v>
      </c>
      <c r="C131" s="61" t="s">
        <v>201</v>
      </c>
      <c r="D131" s="103" t="s">
        <v>322</v>
      </c>
    </row>
    <row r="132" spans="1:4" ht="15.75">
      <c r="A132" s="83" t="s">
        <v>744</v>
      </c>
      <c r="B132" s="67" t="s">
        <v>662</v>
      </c>
      <c r="C132" s="61" t="s">
        <v>201</v>
      </c>
      <c r="D132" s="103" t="s">
        <v>670</v>
      </c>
    </row>
    <row r="133" spans="1:4" ht="25.5">
      <c r="A133" s="83" t="s">
        <v>208</v>
      </c>
      <c r="B133" s="105" t="s">
        <v>606</v>
      </c>
      <c r="C133" s="67" t="s">
        <v>324</v>
      </c>
      <c r="D133" s="104">
        <v>2.8</v>
      </c>
    </row>
    <row r="134" spans="1:4" ht="15.75">
      <c r="A134" s="83" t="s">
        <v>607</v>
      </c>
      <c r="B134" s="105" t="s">
        <v>608</v>
      </c>
      <c r="C134" s="67" t="s">
        <v>324</v>
      </c>
      <c r="D134" s="104">
        <v>3.5</v>
      </c>
    </row>
    <row r="135" spans="1:4" ht="15.75">
      <c r="A135" s="83" t="s">
        <v>209</v>
      </c>
      <c r="B135" s="67" t="s">
        <v>325</v>
      </c>
      <c r="C135" s="61" t="s">
        <v>201</v>
      </c>
      <c r="D135" s="103" t="s">
        <v>609</v>
      </c>
    </row>
    <row r="136" spans="1:4" ht="15.75">
      <c r="A136" s="83" t="s">
        <v>211</v>
      </c>
      <c r="B136" s="67" t="s">
        <v>327</v>
      </c>
      <c r="C136" s="61" t="s">
        <v>201</v>
      </c>
      <c r="D136" s="103" t="s">
        <v>610</v>
      </c>
    </row>
    <row r="137" spans="1:4" ht="31.5">
      <c r="A137" s="83" t="s">
        <v>213</v>
      </c>
      <c r="B137" s="105" t="s">
        <v>329</v>
      </c>
      <c r="C137" s="61" t="s">
        <v>201</v>
      </c>
      <c r="D137" s="106" t="s">
        <v>611</v>
      </c>
    </row>
    <row r="138" spans="1:4" ht="15.75">
      <c r="A138" s="83" t="s">
        <v>215</v>
      </c>
      <c r="B138" s="67" t="s">
        <v>330</v>
      </c>
      <c r="C138" s="61" t="s">
        <v>201</v>
      </c>
      <c r="D138" s="108">
        <v>42005</v>
      </c>
    </row>
    <row r="139" spans="1:4" ht="25.5">
      <c r="A139" s="138">
        <v>10</v>
      </c>
      <c r="B139" s="105" t="s">
        <v>612</v>
      </c>
      <c r="C139" s="61" t="s">
        <v>613</v>
      </c>
      <c r="D139" s="135">
        <v>2.5</v>
      </c>
    </row>
    <row r="140" spans="1:4" ht="32.25" customHeight="1">
      <c r="A140" s="138" t="s">
        <v>614</v>
      </c>
      <c r="B140" s="105" t="s">
        <v>615</v>
      </c>
      <c r="C140" s="61" t="s">
        <v>613</v>
      </c>
      <c r="D140" s="135">
        <v>4.5</v>
      </c>
    </row>
    <row r="141" spans="1:4" ht="28.5" customHeight="1">
      <c r="A141" s="110" t="s">
        <v>616</v>
      </c>
      <c r="B141" s="105" t="s">
        <v>340</v>
      </c>
      <c r="C141" s="61"/>
      <c r="D141" s="106" t="s">
        <v>617</v>
      </c>
    </row>
    <row r="142" spans="1:4" ht="28.5" customHeight="1" thickBot="1">
      <c r="A142" s="128" t="s">
        <v>618</v>
      </c>
      <c r="B142" s="114" t="s">
        <v>340</v>
      </c>
      <c r="C142" s="139"/>
      <c r="D142" s="116" t="s">
        <v>619</v>
      </c>
    </row>
    <row r="144" ht="13.5" thickBot="1"/>
    <row r="145" spans="1:4" ht="16.5" thickBot="1">
      <c r="A145" s="117" t="s">
        <v>843</v>
      </c>
      <c r="B145" s="118" t="s">
        <v>197</v>
      </c>
      <c r="C145" s="118" t="s">
        <v>266</v>
      </c>
      <c r="D145" s="119" t="s">
        <v>199</v>
      </c>
    </row>
    <row r="146" spans="1:4" ht="15.75">
      <c r="A146" s="120" t="s">
        <v>460</v>
      </c>
      <c r="B146" s="121" t="s">
        <v>200</v>
      </c>
      <c r="C146" s="122" t="s">
        <v>201</v>
      </c>
      <c r="D146" s="130"/>
    </row>
    <row r="147" spans="1:4" ht="15.75">
      <c r="A147" s="83" t="s">
        <v>461</v>
      </c>
      <c r="B147" s="67" t="s">
        <v>319</v>
      </c>
      <c r="C147" s="101" t="s">
        <v>201</v>
      </c>
      <c r="D147" s="131" t="s">
        <v>392</v>
      </c>
    </row>
    <row r="148" spans="1:4" ht="15.75">
      <c r="A148" s="83" t="s">
        <v>743</v>
      </c>
      <c r="B148" s="67" t="s">
        <v>321</v>
      </c>
      <c r="C148" s="101" t="s">
        <v>201</v>
      </c>
      <c r="D148" s="103" t="s">
        <v>322</v>
      </c>
    </row>
    <row r="149" spans="1:4" ht="15.75">
      <c r="A149" s="83" t="s">
        <v>744</v>
      </c>
      <c r="B149" s="67" t="s">
        <v>662</v>
      </c>
      <c r="C149" s="101" t="s">
        <v>201</v>
      </c>
      <c r="D149" s="103" t="s">
        <v>670</v>
      </c>
    </row>
    <row r="150" spans="1:4" ht="25.5">
      <c r="A150" s="83" t="s">
        <v>208</v>
      </c>
      <c r="B150" s="105" t="s">
        <v>606</v>
      </c>
      <c r="C150" s="89" t="s">
        <v>324</v>
      </c>
      <c r="D150" s="104">
        <v>3.06</v>
      </c>
    </row>
    <row r="151" spans="1:4" ht="15.75">
      <c r="A151" s="83" t="s">
        <v>607</v>
      </c>
      <c r="B151" s="105" t="s">
        <v>608</v>
      </c>
      <c r="C151" s="89" t="s">
        <v>324</v>
      </c>
      <c r="D151" s="104">
        <v>3.83</v>
      </c>
    </row>
    <row r="152" spans="1:4" ht="15.75">
      <c r="A152" s="83" t="s">
        <v>209</v>
      </c>
      <c r="B152" s="67" t="s">
        <v>325</v>
      </c>
      <c r="C152" s="101" t="s">
        <v>201</v>
      </c>
      <c r="D152" s="103" t="s">
        <v>609</v>
      </c>
    </row>
    <row r="153" spans="1:4" ht="15.75">
      <c r="A153" s="83" t="s">
        <v>211</v>
      </c>
      <c r="B153" s="67" t="s">
        <v>327</v>
      </c>
      <c r="C153" s="101" t="s">
        <v>201</v>
      </c>
      <c r="D153" s="126" t="s">
        <v>610</v>
      </c>
    </row>
    <row r="154" spans="1:4" ht="31.5">
      <c r="A154" s="83" t="s">
        <v>213</v>
      </c>
      <c r="B154" s="105" t="s">
        <v>329</v>
      </c>
      <c r="C154" s="101" t="s">
        <v>201</v>
      </c>
      <c r="D154" s="106" t="s">
        <v>611</v>
      </c>
    </row>
    <row r="155" spans="1:4" ht="15.75">
      <c r="A155" s="83" t="s">
        <v>215</v>
      </c>
      <c r="B155" s="67" t="s">
        <v>330</v>
      </c>
      <c r="C155" s="107" t="s">
        <v>201</v>
      </c>
      <c r="D155" s="140">
        <v>42186</v>
      </c>
    </row>
    <row r="156" spans="1:4" ht="25.5">
      <c r="A156" s="141">
        <v>10</v>
      </c>
      <c r="B156" s="105" t="s">
        <v>612</v>
      </c>
      <c r="C156" s="61" t="s">
        <v>613</v>
      </c>
      <c r="D156" s="135">
        <v>2.5</v>
      </c>
    </row>
    <row r="157" spans="1:4" ht="32.25" customHeight="1">
      <c r="A157" s="141" t="s">
        <v>614</v>
      </c>
      <c r="B157" s="105" t="s">
        <v>615</v>
      </c>
      <c r="C157" s="61" t="s">
        <v>613</v>
      </c>
      <c r="D157" s="135">
        <v>4.5</v>
      </c>
    </row>
    <row r="158" spans="1:4" ht="28.5" customHeight="1" thickBot="1">
      <c r="A158" s="128">
        <v>11</v>
      </c>
      <c r="B158" s="114" t="s">
        <v>340</v>
      </c>
      <c r="C158" s="129"/>
      <c r="D158" s="116" t="s">
        <v>617</v>
      </c>
    </row>
    <row r="159" s="142" customFormat="1" ht="12.75"/>
    <row r="160" s="142" customFormat="1" ht="12.75"/>
    <row r="161" s="142" customFormat="1" ht="12.75"/>
    <row r="162" s="142" customFormat="1" ht="12.75"/>
    <row r="163" s="142" customFormat="1" ht="12.75"/>
    <row r="164" s="142" customFormat="1" ht="12.75"/>
    <row r="165" s="142" customFormat="1" ht="12.75"/>
    <row r="166" s="142" customFormat="1" ht="12.75"/>
    <row r="167" s="142" customFormat="1" ht="12.75"/>
    <row r="168" s="142" customFormat="1" ht="12.75"/>
    <row r="169" s="142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95" t="s">
        <v>317</v>
      </c>
      <c r="B1" s="27"/>
      <c r="C1" s="27"/>
      <c r="D1" s="27"/>
    </row>
    <row r="2" spans="1:4" ht="14.25">
      <c r="A2" s="95" t="s">
        <v>318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322" t="s">
        <v>566</v>
      </c>
    </row>
    <row r="5" ht="13.5" thickBot="1"/>
    <row r="6" spans="1:4" ht="16.5" thickBot="1">
      <c r="A6" s="117" t="s">
        <v>843</v>
      </c>
      <c r="B6" s="118" t="s">
        <v>197</v>
      </c>
      <c r="C6" s="118" t="s">
        <v>266</v>
      </c>
      <c r="D6" s="119" t="s">
        <v>199</v>
      </c>
    </row>
    <row r="7" spans="1:4" ht="16.5" thickBot="1">
      <c r="A7" s="120" t="s">
        <v>460</v>
      </c>
      <c r="B7" s="121" t="s">
        <v>200</v>
      </c>
      <c r="C7" s="122" t="s">
        <v>201</v>
      </c>
      <c r="D7" s="123"/>
    </row>
    <row r="8" spans="1:4" ht="19.5">
      <c r="A8" s="83" t="s">
        <v>461</v>
      </c>
      <c r="B8" s="67" t="s">
        <v>319</v>
      </c>
      <c r="C8" s="61" t="s">
        <v>201</v>
      </c>
      <c r="D8" s="323" t="s">
        <v>567</v>
      </c>
    </row>
    <row r="9" spans="1:4" ht="15.75">
      <c r="A9" s="83" t="s">
        <v>743</v>
      </c>
      <c r="B9" s="67" t="s">
        <v>321</v>
      </c>
      <c r="C9" s="101" t="s">
        <v>201</v>
      </c>
      <c r="D9" s="103" t="s">
        <v>322</v>
      </c>
    </row>
    <row r="10" spans="1:4" ht="15.75">
      <c r="A10" s="83" t="s">
        <v>744</v>
      </c>
      <c r="B10" s="67" t="s">
        <v>662</v>
      </c>
      <c r="C10" s="101" t="s">
        <v>201</v>
      </c>
      <c r="D10" s="103" t="s">
        <v>666</v>
      </c>
    </row>
    <row r="11" spans="1:4" ht="15.75">
      <c r="A11" s="83" t="s">
        <v>208</v>
      </c>
      <c r="B11" s="67" t="s">
        <v>323</v>
      </c>
      <c r="C11" s="89" t="s">
        <v>324</v>
      </c>
      <c r="D11" s="104">
        <v>29.97</v>
      </c>
    </row>
    <row r="12" spans="1:4" ht="15.75">
      <c r="A12" s="83" t="s">
        <v>209</v>
      </c>
      <c r="B12" s="67" t="s">
        <v>325</v>
      </c>
      <c r="C12" s="101" t="s">
        <v>201</v>
      </c>
      <c r="D12" s="103" t="s">
        <v>568</v>
      </c>
    </row>
    <row r="13" spans="1:4" ht="15.75">
      <c r="A13" s="83" t="s">
        <v>211</v>
      </c>
      <c r="B13" s="67" t="s">
        <v>327</v>
      </c>
      <c r="C13" s="101" t="s">
        <v>201</v>
      </c>
      <c r="D13" s="103" t="s">
        <v>328</v>
      </c>
    </row>
    <row r="14" spans="1:4" ht="31.5">
      <c r="A14" s="83" t="s">
        <v>213</v>
      </c>
      <c r="B14" s="105" t="s">
        <v>329</v>
      </c>
      <c r="C14" s="101" t="s">
        <v>201</v>
      </c>
      <c r="D14" s="106" t="s">
        <v>569</v>
      </c>
    </row>
    <row r="15" spans="1:4" ht="15.75">
      <c r="A15" s="83" t="s">
        <v>215</v>
      </c>
      <c r="B15" s="67" t="s">
        <v>330</v>
      </c>
      <c r="C15" s="107" t="s">
        <v>201</v>
      </c>
      <c r="D15" s="324">
        <v>42370</v>
      </c>
    </row>
    <row r="16" spans="1:4" ht="15.75">
      <c r="A16" s="83" t="s">
        <v>217</v>
      </c>
      <c r="B16" s="89" t="s">
        <v>331</v>
      </c>
      <c r="C16" s="125" t="s">
        <v>570</v>
      </c>
      <c r="D16" s="325">
        <v>6.597</v>
      </c>
    </row>
    <row r="17" spans="1:4" ht="25.5">
      <c r="A17" s="110">
        <v>11</v>
      </c>
      <c r="B17" s="105" t="s">
        <v>333</v>
      </c>
      <c r="C17" s="111" t="s">
        <v>201</v>
      </c>
      <c r="D17" s="106" t="s">
        <v>369</v>
      </c>
    </row>
    <row r="18" spans="1:4" ht="15.75">
      <c r="A18" s="112" t="s">
        <v>334</v>
      </c>
      <c r="B18" s="67" t="s">
        <v>335</v>
      </c>
      <c r="C18" s="326" t="s">
        <v>571</v>
      </c>
      <c r="D18" s="113">
        <v>0.03</v>
      </c>
    </row>
    <row r="19" spans="1:4" ht="26.25" thickBot="1">
      <c r="A19" s="84" t="s">
        <v>337</v>
      </c>
      <c r="B19" s="114" t="s">
        <v>338</v>
      </c>
      <c r="C19" s="115" t="s">
        <v>201</v>
      </c>
      <c r="D19" s="116" t="s">
        <v>339</v>
      </c>
    </row>
    <row r="22" ht="13.5" thickBot="1"/>
    <row r="23" spans="1:4" ht="16.5" thickBot="1">
      <c r="A23" s="117" t="s">
        <v>843</v>
      </c>
      <c r="B23" s="118" t="s">
        <v>197</v>
      </c>
      <c r="C23" s="118" t="s">
        <v>266</v>
      </c>
      <c r="D23" s="119" t="s">
        <v>199</v>
      </c>
    </row>
    <row r="24" spans="1:4" ht="16.5" thickBot="1">
      <c r="A24" s="120" t="s">
        <v>460</v>
      </c>
      <c r="B24" s="121" t="s">
        <v>200</v>
      </c>
      <c r="C24" s="122" t="s">
        <v>201</v>
      </c>
      <c r="D24" s="123"/>
    </row>
    <row r="25" spans="1:4" ht="19.5">
      <c r="A25" s="83" t="s">
        <v>461</v>
      </c>
      <c r="B25" s="67" t="s">
        <v>319</v>
      </c>
      <c r="C25" s="61" t="s">
        <v>201</v>
      </c>
      <c r="D25" s="323" t="s">
        <v>667</v>
      </c>
    </row>
    <row r="26" spans="1:4" ht="15.75">
      <c r="A26" s="83" t="s">
        <v>743</v>
      </c>
      <c r="B26" s="67" t="s">
        <v>321</v>
      </c>
      <c r="C26" s="101" t="s">
        <v>201</v>
      </c>
      <c r="D26" s="103" t="s">
        <v>322</v>
      </c>
    </row>
    <row r="27" spans="1:4" ht="15.75">
      <c r="A27" s="83" t="s">
        <v>744</v>
      </c>
      <c r="B27" s="67" t="s">
        <v>662</v>
      </c>
      <c r="C27" s="101" t="s">
        <v>201</v>
      </c>
      <c r="D27" s="103" t="s">
        <v>666</v>
      </c>
    </row>
    <row r="28" spans="1:4" ht="15.75">
      <c r="A28" s="83" t="s">
        <v>208</v>
      </c>
      <c r="B28" s="67" t="s">
        <v>323</v>
      </c>
      <c r="C28" s="89" t="s">
        <v>324</v>
      </c>
      <c r="D28" s="104">
        <v>21.18</v>
      </c>
    </row>
    <row r="29" spans="1:4" ht="15.75">
      <c r="A29" s="83" t="s">
        <v>209</v>
      </c>
      <c r="B29" s="67" t="s">
        <v>325</v>
      </c>
      <c r="C29" s="101" t="s">
        <v>201</v>
      </c>
      <c r="D29" s="103" t="s">
        <v>568</v>
      </c>
    </row>
    <row r="30" spans="1:4" ht="15.75">
      <c r="A30" s="83" t="s">
        <v>211</v>
      </c>
      <c r="B30" s="67" t="s">
        <v>327</v>
      </c>
      <c r="C30" s="101" t="s">
        <v>201</v>
      </c>
      <c r="D30" s="126" t="s">
        <v>328</v>
      </c>
    </row>
    <row r="31" spans="1:4" ht="25.5">
      <c r="A31" s="83" t="s">
        <v>213</v>
      </c>
      <c r="B31" s="105" t="s">
        <v>329</v>
      </c>
      <c r="C31" s="101" t="s">
        <v>201</v>
      </c>
      <c r="D31" s="106" t="s">
        <v>371</v>
      </c>
    </row>
    <row r="32" spans="1:4" ht="15.75">
      <c r="A32" s="83" t="s">
        <v>215</v>
      </c>
      <c r="B32" s="67" t="s">
        <v>330</v>
      </c>
      <c r="C32" s="107" t="s">
        <v>201</v>
      </c>
      <c r="D32" s="324">
        <v>42370</v>
      </c>
    </row>
    <row r="33" spans="1:4" ht="15.75">
      <c r="A33" s="83" t="s">
        <v>217</v>
      </c>
      <c r="B33" s="89" t="s">
        <v>331</v>
      </c>
      <c r="C33" s="125" t="s">
        <v>572</v>
      </c>
      <c r="D33" s="104">
        <v>11.491</v>
      </c>
    </row>
    <row r="34" spans="1:4" ht="26.25" thickBot="1">
      <c r="A34" s="128">
        <v>11</v>
      </c>
      <c r="B34" s="114" t="s">
        <v>573</v>
      </c>
      <c r="C34" s="129" t="s">
        <v>201</v>
      </c>
      <c r="D34" s="116" t="s">
        <v>369</v>
      </c>
    </row>
    <row r="37" ht="13.5" thickBot="1"/>
    <row r="38" spans="1:4" ht="16.5" thickBot="1">
      <c r="A38" s="117" t="s">
        <v>843</v>
      </c>
      <c r="B38" s="118" t="s">
        <v>197</v>
      </c>
      <c r="C38" s="118" t="s">
        <v>266</v>
      </c>
      <c r="D38" s="119" t="s">
        <v>199</v>
      </c>
    </row>
    <row r="39" spans="1:4" ht="15.75">
      <c r="A39" s="120" t="s">
        <v>460</v>
      </c>
      <c r="B39" s="121" t="s">
        <v>200</v>
      </c>
      <c r="C39" s="122" t="s">
        <v>201</v>
      </c>
      <c r="D39" s="130"/>
    </row>
    <row r="40" spans="1:4" ht="18.75">
      <c r="A40" s="83" t="s">
        <v>461</v>
      </c>
      <c r="B40" s="67" t="s">
        <v>319</v>
      </c>
      <c r="C40" s="101" t="s">
        <v>201</v>
      </c>
      <c r="D40" s="327" t="s">
        <v>373</v>
      </c>
    </row>
    <row r="41" spans="1:4" ht="15.75">
      <c r="A41" s="83" t="s">
        <v>743</v>
      </c>
      <c r="B41" s="67" t="s">
        <v>321</v>
      </c>
      <c r="C41" s="101" t="s">
        <v>201</v>
      </c>
      <c r="D41" s="103" t="s">
        <v>322</v>
      </c>
    </row>
    <row r="42" spans="1:4" ht="15.75">
      <c r="A42" s="83" t="s">
        <v>744</v>
      </c>
      <c r="B42" s="67" t="s">
        <v>662</v>
      </c>
      <c r="C42" s="101" t="s">
        <v>201</v>
      </c>
      <c r="D42" s="103" t="s">
        <v>669</v>
      </c>
    </row>
    <row r="43" spans="1:4" ht="15.75">
      <c r="A43" s="83" t="s">
        <v>208</v>
      </c>
      <c r="B43" s="67" t="s">
        <v>323</v>
      </c>
      <c r="C43" s="89" t="s">
        <v>324</v>
      </c>
      <c r="D43" s="104">
        <v>1681.5</v>
      </c>
    </row>
    <row r="44" spans="1:4" ht="15.75">
      <c r="A44" s="83" t="s">
        <v>209</v>
      </c>
      <c r="B44" s="67" t="s">
        <v>325</v>
      </c>
      <c r="C44" s="101" t="s">
        <v>201</v>
      </c>
      <c r="D44" s="103" t="s">
        <v>574</v>
      </c>
    </row>
    <row r="45" spans="1:4" ht="15.75">
      <c r="A45" s="83" t="s">
        <v>211</v>
      </c>
      <c r="B45" s="67" t="s">
        <v>327</v>
      </c>
      <c r="C45" s="101" t="s">
        <v>201</v>
      </c>
      <c r="D45" s="126" t="s">
        <v>342</v>
      </c>
    </row>
    <row r="46" spans="1:4" ht="31.5">
      <c r="A46" s="83" t="s">
        <v>213</v>
      </c>
      <c r="B46" s="105" t="s">
        <v>329</v>
      </c>
      <c r="C46" s="101" t="s">
        <v>201</v>
      </c>
      <c r="D46" s="106" t="s">
        <v>376</v>
      </c>
    </row>
    <row r="47" spans="1:4" ht="15.75">
      <c r="A47" s="83" t="s">
        <v>215</v>
      </c>
      <c r="B47" s="67" t="s">
        <v>330</v>
      </c>
      <c r="C47" s="107" t="s">
        <v>201</v>
      </c>
      <c r="D47" s="324">
        <v>42370</v>
      </c>
    </row>
    <row r="48" spans="1:4" ht="15.75">
      <c r="A48" s="83" t="s">
        <v>217</v>
      </c>
      <c r="B48" s="89" t="s">
        <v>379</v>
      </c>
      <c r="C48" s="109" t="s">
        <v>575</v>
      </c>
      <c r="D48" s="132">
        <v>0.0323</v>
      </c>
    </row>
    <row r="49" spans="1:4" ht="15.75">
      <c r="A49" s="83" t="s">
        <v>344</v>
      </c>
      <c r="B49" s="89" t="s">
        <v>381</v>
      </c>
      <c r="C49" s="109" t="s">
        <v>575</v>
      </c>
      <c r="D49" s="133">
        <v>0.0283</v>
      </c>
    </row>
    <row r="50" spans="1:4" ht="15.75">
      <c r="A50" s="83" t="s">
        <v>345</v>
      </c>
      <c r="B50" s="89" t="s">
        <v>382</v>
      </c>
      <c r="C50" s="109" t="s">
        <v>575</v>
      </c>
      <c r="D50" s="133">
        <v>0.0243</v>
      </c>
    </row>
    <row r="51" spans="1:4" ht="15.75">
      <c r="A51" s="83" t="s">
        <v>346</v>
      </c>
      <c r="B51" s="89" t="s">
        <v>383</v>
      </c>
      <c r="C51" s="109" t="s">
        <v>575</v>
      </c>
      <c r="D51" s="135">
        <v>0.0254</v>
      </c>
    </row>
    <row r="52" spans="1:4" ht="25.5">
      <c r="A52" s="110">
        <v>11</v>
      </c>
      <c r="B52" s="105" t="s">
        <v>340</v>
      </c>
      <c r="C52" s="111" t="s">
        <v>201</v>
      </c>
      <c r="D52" s="134" t="s">
        <v>576</v>
      </c>
    </row>
    <row r="53" ht="15.75">
      <c r="B53" s="328" t="s">
        <v>600</v>
      </c>
    </row>
    <row r="55" ht="13.5" thickBot="1"/>
    <row r="56" spans="1:4" ht="16.5" thickBot="1">
      <c r="A56" s="117" t="s">
        <v>843</v>
      </c>
      <c r="B56" s="118" t="s">
        <v>197</v>
      </c>
      <c r="C56" s="118" t="s">
        <v>266</v>
      </c>
      <c r="D56" s="119" t="s">
        <v>199</v>
      </c>
    </row>
    <row r="57" spans="1:4" ht="15.75">
      <c r="A57" s="120" t="s">
        <v>460</v>
      </c>
      <c r="B57" s="121" t="s">
        <v>200</v>
      </c>
      <c r="C57" s="122" t="s">
        <v>201</v>
      </c>
      <c r="D57" s="130"/>
    </row>
    <row r="58" spans="1:4" ht="18.75">
      <c r="A58" s="83" t="s">
        <v>461</v>
      </c>
      <c r="B58" s="67" t="s">
        <v>319</v>
      </c>
      <c r="C58" s="101" t="s">
        <v>201</v>
      </c>
      <c r="D58" s="327" t="s">
        <v>348</v>
      </c>
    </row>
    <row r="59" spans="1:4" ht="15.75">
      <c r="A59" s="83" t="s">
        <v>743</v>
      </c>
      <c r="B59" s="67" t="s">
        <v>321</v>
      </c>
      <c r="C59" s="101" t="s">
        <v>201</v>
      </c>
      <c r="D59" s="103" t="s">
        <v>322</v>
      </c>
    </row>
    <row r="60" spans="1:4" ht="15.75">
      <c r="A60" s="83" t="s">
        <v>744</v>
      </c>
      <c r="B60" s="67" t="s">
        <v>662</v>
      </c>
      <c r="C60" s="101" t="s">
        <v>201</v>
      </c>
      <c r="D60" s="103" t="s">
        <v>669</v>
      </c>
    </row>
    <row r="61" spans="1:4" ht="15.75">
      <c r="A61" s="83" t="s">
        <v>208</v>
      </c>
      <c r="B61" s="67" t="s">
        <v>323</v>
      </c>
      <c r="C61" s="89" t="s">
        <v>324</v>
      </c>
      <c r="D61" s="104">
        <v>1681.5</v>
      </c>
    </row>
    <row r="62" spans="1:4" ht="15.75">
      <c r="A62" s="83" t="s">
        <v>209</v>
      </c>
      <c r="B62" s="67" t="s">
        <v>325</v>
      </c>
      <c r="C62" s="101" t="s">
        <v>201</v>
      </c>
      <c r="D62" s="103" t="s">
        <v>574</v>
      </c>
    </row>
    <row r="63" spans="1:4" ht="15.75">
      <c r="A63" s="83" t="s">
        <v>211</v>
      </c>
      <c r="B63" s="67" t="s">
        <v>327</v>
      </c>
      <c r="C63" s="101" t="s">
        <v>201</v>
      </c>
      <c r="D63" s="126" t="s">
        <v>342</v>
      </c>
    </row>
    <row r="64" spans="1:4" ht="25.5">
      <c r="A64" s="83" t="s">
        <v>213</v>
      </c>
      <c r="B64" s="105" t="s">
        <v>329</v>
      </c>
      <c r="C64" s="101" t="s">
        <v>201</v>
      </c>
      <c r="D64" s="106" t="s">
        <v>378</v>
      </c>
    </row>
    <row r="65" spans="1:4" ht="15.75">
      <c r="A65" s="83" t="s">
        <v>215</v>
      </c>
      <c r="B65" s="67" t="s">
        <v>330</v>
      </c>
      <c r="C65" s="107" t="s">
        <v>201</v>
      </c>
      <c r="D65" s="324">
        <v>42370</v>
      </c>
    </row>
    <row r="66" spans="1:4" ht="15.75">
      <c r="A66" s="83" t="s">
        <v>217</v>
      </c>
      <c r="B66" s="89" t="s">
        <v>349</v>
      </c>
      <c r="C66" s="137" t="s">
        <v>570</v>
      </c>
      <c r="D66" s="132">
        <v>4.894</v>
      </c>
    </row>
    <row r="67" spans="1:4" ht="26.25" thickBot="1">
      <c r="A67" s="128">
        <v>11</v>
      </c>
      <c r="B67" s="114" t="s">
        <v>573</v>
      </c>
      <c r="C67" s="129" t="s">
        <v>201</v>
      </c>
      <c r="D67" s="116" t="s">
        <v>369</v>
      </c>
    </row>
    <row r="70" ht="13.5" thickBot="1"/>
    <row r="71" spans="1:4" ht="16.5" thickBot="1">
      <c r="A71" s="117" t="s">
        <v>843</v>
      </c>
      <c r="B71" s="118" t="s">
        <v>197</v>
      </c>
      <c r="C71" s="118" t="s">
        <v>266</v>
      </c>
      <c r="D71" s="119" t="s">
        <v>199</v>
      </c>
    </row>
    <row r="72" spans="1:4" ht="15.75">
      <c r="A72" s="80" t="s">
        <v>460</v>
      </c>
      <c r="B72" s="81" t="s">
        <v>200</v>
      </c>
      <c r="C72" s="329" t="s">
        <v>201</v>
      </c>
      <c r="D72" s="330"/>
    </row>
    <row r="73" spans="1:4" ht="18.75">
      <c r="A73" s="83" t="s">
        <v>461</v>
      </c>
      <c r="B73" s="67" t="s">
        <v>319</v>
      </c>
      <c r="C73" s="101" t="s">
        <v>201</v>
      </c>
      <c r="D73" s="327" t="s">
        <v>392</v>
      </c>
    </row>
    <row r="74" spans="1:4" ht="15.75">
      <c r="A74" s="83" t="s">
        <v>743</v>
      </c>
      <c r="B74" s="67" t="s">
        <v>321</v>
      </c>
      <c r="C74" s="101" t="s">
        <v>201</v>
      </c>
      <c r="D74" s="331" t="s">
        <v>577</v>
      </c>
    </row>
    <row r="75" spans="1:4" ht="15.75">
      <c r="A75" s="83" t="s">
        <v>744</v>
      </c>
      <c r="B75" s="67" t="s">
        <v>662</v>
      </c>
      <c r="C75" s="101" t="s">
        <v>201</v>
      </c>
      <c r="D75" s="103" t="s">
        <v>578</v>
      </c>
    </row>
    <row r="76" spans="1:4" ht="25.5">
      <c r="A76" s="83" t="s">
        <v>208</v>
      </c>
      <c r="B76" s="105" t="s">
        <v>606</v>
      </c>
      <c r="C76" s="89" t="s">
        <v>324</v>
      </c>
      <c r="D76" s="104">
        <v>3.06</v>
      </c>
    </row>
    <row r="77" spans="1:4" ht="15.75">
      <c r="A77" s="83" t="s">
        <v>607</v>
      </c>
      <c r="B77" s="105" t="s">
        <v>608</v>
      </c>
      <c r="C77" s="89" t="s">
        <v>324</v>
      </c>
      <c r="D77" s="104">
        <v>3.83</v>
      </c>
    </row>
    <row r="78" spans="1:4" ht="15.75">
      <c r="A78" s="83" t="s">
        <v>209</v>
      </c>
      <c r="B78" s="67" t="s">
        <v>325</v>
      </c>
      <c r="C78" s="101" t="s">
        <v>201</v>
      </c>
      <c r="D78" s="103" t="s">
        <v>579</v>
      </c>
    </row>
    <row r="79" spans="1:4" ht="15.75">
      <c r="A79" s="83" t="s">
        <v>211</v>
      </c>
      <c r="B79" s="67" t="s">
        <v>327</v>
      </c>
      <c r="C79" s="101" t="s">
        <v>201</v>
      </c>
      <c r="D79" s="126" t="s">
        <v>610</v>
      </c>
    </row>
    <row r="80" spans="1:4" ht="25.5">
      <c r="A80" s="83" t="s">
        <v>213</v>
      </c>
      <c r="B80" s="105" t="s">
        <v>329</v>
      </c>
      <c r="C80" s="101" t="s">
        <v>201</v>
      </c>
      <c r="D80" s="106" t="s">
        <v>611</v>
      </c>
    </row>
    <row r="81" spans="1:4" ht="15.75">
      <c r="A81" s="83" t="s">
        <v>215</v>
      </c>
      <c r="B81" s="67" t="s">
        <v>330</v>
      </c>
      <c r="C81" s="107" t="s">
        <v>201</v>
      </c>
      <c r="D81" s="324">
        <v>42370</v>
      </c>
    </row>
    <row r="82" spans="1:4" ht="27.75" customHeight="1">
      <c r="A82" s="110">
        <v>10</v>
      </c>
      <c r="B82" s="67" t="s">
        <v>331</v>
      </c>
      <c r="C82" s="61" t="s">
        <v>580</v>
      </c>
      <c r="D82" s="332" t="s">
        <v>581</v>
      </c>
    </row>
    <row r="83" spans="1:4" ht="31.5">
      <c r="A83" s="138">
        <v>11</v>
      </c>
      <c r="B83" s="105" t="s">
        <v>612</v>
      </c>
      <c r="C83" s="60" t="s">
        <v>582</v>
      </c>
      <c r="D83" s="135">
        <v>2.5</v>
      </c>
    </row>
    <row r="84" spans="1:4" ht="32.25" customHeight="1">
      <c r="A84" s="138" t="s">
        <v>616</v>
      </c>
      <c r="B84" s="105" t="s">
        <v>583</v>
      </c>
      <c r="C84" s="60" t="s">
        <v>582</v>
      </c>
      <c r="D84" s="135">
        <v>4.5</v>
      </c>
    </row>
    <row r="85" spans="1:4" ht="28.5" customHeight="1">
      <c r="A85" s="110">
        <v>12</v>
      </c>
      <c r="B85" s="105" t="s">
        <v>340</v>
      </c>
      <c r="C85" s="61"/>
      <c r="D85" s="106" t="s">
        <v>617</v>
      </c>
    </row>
    <row r="86" spans="1:4" s="142" customFormat="1" ht="26.25" thickBot="1">
      <c r="A86" s="128" t="s">
        <v>584</v>
      </c>
      <c r="B86" s="114" t="s">
        <v>340</v>
      </c>
      <c r="C86" s="139"/>
      <c r="D86" s="116" t="s">
        <v>619</v>
      </c>
    </row>
    <row r="87" s="142" customFormat="1" ht="12.75"/>
    <row r="88" s="142" customFormat="1" ht="38.25">
      <c r="B88" s="333" t="s">
        <v>585</v>
      </c>
    </row>
    <row r="89" s="142" customFormat="1" ht="12.75"/>
    <row r="90" s="142" customFormat="1" ht="13.5" thickBot="1"/>
    <row r="91" spans="1:4" ht="16.5" thickBot="1">
      <c r="A91" s="117" t="s">
        <v>843</v>
      </c>
      <c r="B91" s="118" t="s">
        <v>197</v>
      </c>
      <c r="C91" s="118" t="s">
        <v>266</v>
      </c>
      <c r="D91" s="119" t="s">
        <v>199</v>
      </c>
    </row>
    <row r="92" spans="1:4" ht="16.5" thickBot="1">
      <c r="A92" s="120" t="s">
        <v>460</v>
      </c>
      <c r="B92" s="121" t="s">
        <v>200</v>
      </c>
      <c r="C92" s="122" t="s">
        <v>201</v>
      </c>
      <c r="D92" s="123"/>
    </row>
    <row r="93" spans="1:4" ht="19.5">
      <c r="A93" s="83" t="s">
        <v>461</v>
      </c>
      <c r="B93" s="67" t="s">
        <v>319</v>
      </c>
      <c r="C93" s="61" t="s">
        <v>201</v>
      </c>
      <c r="D93" s="323" t="s">
        <v>586</v>
      </c>
    </row>
    <row r="94" spans="1:4" ht="15.75">
      <c r="A94" s="83" t="s">
        <v>743</v>
      </c>
      <c r="B94" s="67" t="s">
        <v>321</v>
      </c>
      <c r="C94" s="101" t="s">
        <v>201</v>
      </c>
      <c r="D94" s="103" t="s">
        <v>587</v>
      </c>
    </row>
    <row r="95" spans="1:4" ht="15.75">
      <c r="A95" s="83" t="s">
        <v>744</v>
      </c>
      <c r="B95" s="67" t="s">
        <v>662</v>
      </c>
      <c r="C95" s="101" t="s">
        <v>201</v>
      </c>
      <c r="D95" s="103" t="s">
        <v>588</v>
      </c>
    </row>
    <row r="96" spans="1:4" ht="15.75">
      <c r="A96" s="83" t="s">
        <v>208</v>
      </c>
      <c r="B96" s="67" t="s">
        <v>323</v>
      </c>
      <c r="C96" s="89" t="s">
        <v>324</v>
      </c>
      <c r="D96" s="104">
        <v>5118</v>
      </c>
    </row>
    <row r="97" spans="1:4" ht="15.75">
      <c r="A97" s="83" t="s">
        <v>209</v>
      </c>
      <c r="B97" s="67" t="s">
        <v>325</v>
      </c>
      <c r="C97" s="101" t="s">
        <v>201</v>
      </c>
      <c r="D97" s="103" t="s">
        <v>589</v>
      </c>
    </row>
    <row r="98" spans="1:4" ht="15.75">
      <c r="A98" s="83" t="s">
        <v>211</v>
      </c>
      <c r="B98" s="67" t="s">
        <v>327</v>
      </c>
      <c r="C98" s="101" t="s">
        <v>201</v>
      </c>
      <c r="D98" s="126"/>
    </row>
    <row r="99" spans="1:4" ht="25.5">
      <c r="A99" s="83" t="s">
        <v>213</v>
      </c>
      <c r="B99" s="105" t="s">
        <v>329</v>
      </c>
      <c r="C99" s="101" t="s">
        <v>201</v>
      </c>
      <c r="D99" s="106" t="s">
        <v>590</v>
      </c>
    </row>
    <row r="100" spans="1:4" ht="15.75">
      <c r="A100" s="83" t="s">
        <v>215</v>
      </c>
      <c r="B100" s="67" t="s">
        <v>330</v>
      </c>
      <c r="C100" s="107" t="s">
        <v>201</v>
      </c>
      <c r="D100" s="324">
        <v>42370</v>
      </c>
    </row>
    <row r="101" spans="1:4" ht="15.75">
      <c r="A101" s="83" t="s">
        <v>217</v>
      </c>
      <c r="B101" s="89" t="s">
        <v>331</v>
      </c>
      <c r="C101" s="125" t="s">
        <v>572</v>
      </c>
      <c r="D101" s="104">
        <v>13</v>
      </c>
    </row>
    <row r="102" spans="1:4" ht="26.25" thickBot="1">
      <c r="A102" s="128">
        <v>11</v>
      </c>
      <c r="B102" s="114" t="s">
        <v>573</v>
      </c>
      <c r="C102" s="129" t="s">
        <v>201</v>
      </c>
      <c r="D102" s="116" t="s">
        <v>591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95" t="s">
        <v>317</v>
      </c>
      <c r="B1" s="27"/>
      <c r="C1" s="27"/>
      <c r="D1" s="27"/>
    </row>
    <row r="2" spans="1:4" ht="14.25">
      <c r="A2" s="95" t="s">
        <v>318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322" t="s">
        <v>592</v>
      </c>
    </row>
    <row r="5" ht="13.5" thickBot="1"/>
    <row r="6" spans="1:4" ht="16.5" thickBot="1">
      <c r="A6" s="117" t="s">
        <v>843</v>
      </c>
      <c r="B6" s="118" t="s">
        <v>197</v>
      </c>
      <c r="C6" s="118" t="s">
        <v>266</v>
      </c>
      <c r="D6" s="119" t="s">
        <v>199</v>
      </c>
    </row>
    <row r="7" spans="1:4" ht="16.5" thickBot="1">
      <c r="A7" s="120" t="s">
        <v>460</v>
      </c>
      <c r="B7" s="121" t="s">
        <v>200</v>
      </c>
      <c r="C7" s="122" t="s">
        <v>201</v>
      </c>
      <c r="D7" s="123"/>
    </row>
    <row r="8" spans="1:4" ht="19.5">
      <c r="A8" s="83" t="s">
        <v>461</v>
      </c>
      <c r="B8" s="67" t="s">
        <v>319</v>
      </c>
      <c r="C8" s="61" t="s">
        <v>201</v>
      </c>
      <c r="D8" s="323" t="s">
        <v>567</v>
      </c>
    </row>
    <row r="9" spans="1:4" ht="15.75">
      <c r="A9" s="83" t="s">
        <v>743</v>
      </c>
      <c r="B9" s="67" t="s">
        <v>321</v>
      </c>
      <c r="C9" s="101" t="s">
        <v>201</v>
      </c>
      <c r="D9" s="103" t="s">
        <v>322</v>
      </c>
    </row>
    <row r="10" spans="1:4" ht="15.75">
      <c r="A10" s="83" t="s">
        <v>744</v>
      </c>
      <c r="B10" s="67" t="s">
        <v>662</v>
      </c>
      <c r="C10" s="101" t="s">
        <v>201</v>
      </c>
      <c r="D10" s="103" t="s">
        <v>666</v>
      </c>
    </row>
    <row r="11" spans="1:4" ht="15.75">
      <c r="A11" s="83" t="s">
        <v>208</v>
      </c>
      <c r="B11" s="67" t="s">
        <v>323</v>
      </c>
      <c r="C11" s="89" t="s">
        <v>324</v>
      </c>
      <c r="D11" s="334">
        <v>31.59</v>
      </c>
    </row>
    <row r="12" spans="1:4" ht="15.75">
      <c r="A12" s="83" t="s">
        <v>209</v>
      </c>
      <c r="B12" s="67" t="s">
        <v>325</v>
      </c>
      <c r="C12" s="101" t="s">
        <v>201</v>
      </c>
      <c r="D12" s="103" t="s">
        <v>568</v>
      </c>
    </row>
    <row r="13" spans="1:4" ht="15.75">
      <c r="A13" s="83" t="s">
        <v>211</v>
      </c>
      <c r="B13" s="67" t="s">
        <v>327</v>
      </c>
      <c r="C13" s="101" t="s">
        <v>201</v>
      </c>
      <c r="D13" s="103" t="s">
        <v>328</v>
      </c>
    </row>
    <row r="14" spans="1:4" ht="31.5">
      <c r="A14" s="83" t="s">
        <v>213</v>
      </c>
      <c r="B14" s="105" t="s">
        <v>329</v>
      </c>
      <c r="C14" s="101" t="s">
        <v>201</v>
      </c>
      <c r="D14" s="106" t="s">
        <v>569</v>
      </c>
    </row>
    <row r="15" spans="1:4" ht="15.75">
      <c r="A15" s="83" t="s">
        <v>215</v>
      </c>
      <c r="B15" s="67" t="s">
        <v>330</v>
      </c>
      <c r="C15" s="107" t="s">
        <v>201</v>
      </c>
      <c r="D15" s="324">
        <v>42552</v>
      </c>
    </row>
    <row r="16" spans="1:4" ht="15.75">
      <c r="A16" s="83" t="s">
        <v>217</v>
      </c>
      <c r="B16" s="89" t="s">
        <v>331</v>
      </c>
      <c r="C16" s="125" t="s">
        <v>570</v>
      </c>
      <c r="D16" s="325">
        <v>6.597</v>
      </c>
    </row>
    <row r="17" spans="1:4" ht="25.5">
      <c r="A17" s="110">
        <v>11</v>
      </c>
      <c r="B17" s="105" t="s">
        <v>333</v>
      </c>
      <c r="C17" s="111" t="s">
        <v>201</v>
      </c>
      <c r="D17" s="106" t="s">
        <v>369</v>
      </c>
    </row>
    <row r="18" spans="1:4" ht="15.75">
      <c r="A18" s="112" t="s">
        <v>334</v>
      </c>
      <c r="B18" s="67" t="s">
        <v>335</v>
      </c>
      <c r="C18" s="326" t="s">
        <v>571</v>
      </c>
      <c r="D18" s="113">
        <v>0.03</v>
      </c>
    </row>
    <row r="19" spans="1:4" ht="26.25" thickBot="1">
      <c r="A19" s="84" t="s">
        <v>337</v>
      </c>
      <c r="B19" s="114" t="s">
        <v>338</v>
      </c>
      <c r="C19" s="115" t="s">
        <v>201</v>
      </c>
      <c r="D19" s="116" t="s">
        <v>339</v>
      </c>
    </row>
    <row r="22" ht="13.5" thickBot="1"/>
    <row r="23" spans="1:4" ht="16.5" thickBot="1">
      <c r="A23" s="117" t="s">
        <v>843</v>
      </c>
      <c r="B23" s="118" t="s">
        <v>197</v>
      </c>
      <c r="C23" s="118" t="s">
        <v>266</v>
      </c>
      <c r="D23" s="119" t="s">
        <v>199</v>
      </c>
    </row>
    <row r="24" spans="1:4" ht="16.5" thickBot="1">
      <c r="A24" s="120" t="s">
        <v>460</v>
      </c>
      <c r="B24" s="121" t="s">
        <v>200</v>
      </c>
      <c r="C24" s="122" t="s">
        <v>201</v>
      </c>
      <c r="D24" s="123"/>
    </row>
    <row r="25" spans="1:4" ht="19.5">
      <c r="A25" s="83" t="s">
        <v>461</v>
      </c>
      <c r="B25" s="67" t="s">
        <v>319</v>
      </c>
      <c r="C25" s="61" t="s">
        <v>201</v>
      </c>
      <c r="D25" s="323" t="s">
        <v>667</v>
      </c>
    </row>
    <row r="26" spans="1:4" ht="15.75">
      <c r="A26" s="83" t="s">
        <v>743</v>
      </c>
      <c r="B26" s="67" t="s">
        <v>321</v>
      </c>
      <c r="C26" s="101" t="s">
        <v>201</v>
      </c>
      <c r="D26" s="103" t="s">
        <v>322</v>
      </c>
    </row>
    <row r="27" spans="1:4" ht="15.75">
      <c r="A27" s="83" t="s">
        <v>744</v>
      </c>
      <c r="B27" s="67" t="s">
        <v>662</v>
      </c>
      <c r="C27" s="101" t="s">
        <v>201</v>
      </c>
      <c r="D27" s="103" t="s">
        <v>666</v>
      </c>
    </row>
    <row r="28" spans="1:4" ht="15.75">
      <c r="A28" s="83" t="s">
        <v>208</v>
      </c>
      <c r="B28" s="67" t="s">
        <v>323</v>
      </c>
      <c r="C28" s="89" t="s">
        <v>324</v>
      </c>
      <c r="D28" s="334">
        <v>22.81</v>
      </c>
    </row>
    <row r="29" spans="1:4" ht="15.75">
      <c r="A29" s="83" t="s">
        <v>209</v>
      </c>
      <c r="B29" s="67" t="s">
        <v>325</v>
      </c>
      <c r="C29" s="101" t="s">
        <v>201</v>
      </c>
      <c r="D29" s="103" t="s">
        <v>568</v>
      </c>
    </row>
    <row r="30" spans="1:4" ht="15.75">
      <c r="A30" s="83" t="s">
        <v>211</v>
      </c>
      <c r="B30" s="67" t="s">
        <v>327</v>
      </c>
      <c r="C30" s="101" t="s">
        <v>201</v>
      </c>
      <c r="D30" s="126" t="s">
        <v>328</v>
      </c>
    </row>
    <row r="31" spans="1:4" ht="25.5">
      <c r="A31" s="83" t="s">
        <v>213</v>
      </c>
      <c r="B31" s="105" t="s">
        <v>329</v>
      </c>
      <c r="C31" s="101" t="s">
        <v>201</v>
      </c>
      <c r="D31" s="106" t="s">
        <v>371</v>
      </c>
    </row>
    <row r="32" spans="1:4" ht="15.75">
      <c r="A32" s="83" t="s">
        <v>215</v>
      </c>
      <c r="B32" s="67" t="s">
        <v>330</v>
      </c>
      <c r="C32" s="107" t="s">
        <v>201</v>
      </c>
      <c r="D32" s="324">
        <v>42552</v>
      </c>
    </row>
    <row r="33" spans="1:4" ht="15.75">
      <c r="A33" s="83" t="s">
        <v>217</v>
      </c>
      <c r="B33" s="89" t="s">
        <v>331</v>
      </c>
      <c r="C33" s="125" t="s">
        <v>572</v>
      </c>
      <c r="D33" s="104">
        <v>8.208</v>
      </c>
    </row>
    <row r="34" spans="1:4" ht="26.25" thickBot="1">
      <c r="A34" s="128">
        <v>11</v>
      </c>
      <c r="B34" s="114" t="s">
        <v>573</v>
      </c>
      <c r="C34" s="129" t="s">
        <v>201</v>
      </c>
      <c r="D34" s="116" t="s">
        <v>369</v>
      </c>
    </row>
    <row r="37" ht="13.5" thickBot="1"/>
    <row r="38" spans="1:4" ht="16.5" thickBot="1">
      <c r="A38" s="117" t="s">
        <v>843</v>
      </c>
      <c r="B38" s="118" t="s">
        <v>197</v>
      </c>
      <c r="C38" s="118" t="s">
        <v>266</v>
      </c>
      <c r="D38" s="119" t="s">
        <v>199</v>
      </c>
    </row>
    <row r="39" spans="1:4" ht="15.75">
      <c r="A39" s="120" t="s">
        <v>460</v>
      </c>
      <c r="B39" s="121" t="s">
        <v>200</v>
      </c>
      <c r="C39" s="122" t="s">
        <v>201</v>
      </c>
      <c r="D39" s="130"/>
    </row>
    <row r="40" spans="1:4" ht="18.75">
      <c r="A40" s="83" t="s">
        <v>461</v>
      </c>
      <c r="B40" s="67" t="s">
        <v>319</v>
      </c>
      <c r="C40" s="101" t="s">
        <v>201</v>
      </c>
      <c r="D40" s="327" t="s">
        <v>373</v>
      </c>
    </row>
    <row r="41" spans="1:4" ht="15.75">
      <c r="A41" s="83" t="s">
        <v>743</v>
      </c>
      <c r="B41" s="67" t="s">
        <v>321</v>
      </c>
      <c r="C41" s="101" t="s">
        <v>201</v>
      </c>
      <c r="D41" s="103" t="s">
        <v>322</v>
      </c>
    </row>
    <row r="42" spans="1:4" ht="15.75">
      <c r="A42" s="83" t="s">
        <v>744</v>
      </c>
      <c r="B42" s="67" t="s">
        <v>662</v>
      </c>
      <c r="C42" s="101" t="s">
        <v>201</v>
      </c>
      <c r="D42" s="103" t="s">
        <v>669</v>
      </c>
    </row>
    <row r="43" spans="1:4" ht="15.75">
      <c r="A43" s="83" t="s">
        <v>208</v>
      </c>
      <c r="B43" s="67" t="s">
        <v>323</v>
      </c>
      <c r="C43" s="89" t="s">
        <v>324</v>
      </c>
      <c r="D43" s="334">
        <v>1720.44</v>
      </c>
    </row>
    <row r="44" spans="1:4" ht="15.75">
      <c r="A44" s="83" t="s">
        <v>209</v>
      </c>
      <c r="B44" s="67" t="s">
        <v>325</v>
      </c>
      <c r="C44" s="101" t="s">
        <v>201</v>
      </c>
      <c r="D44" s="103" t="s">
        <v>574</v>
      </c>
    </row>
    <row r="45" spans="1:4" ht="15.75">
      <c r="A45" s="83" t="s">
        <v>211</v>
      </c>
      <c r="B45" s="67" t="s">
        <v>327</v>
      </c>
      <c r="C45" s="101" t="s">
        <v>201</v>
      </c>
      <c r="D45" s="126" t="s">
        <v>342</v>
      </c>
    </row>
    <row r="46" spans="1:4" ht="31.5">
      <c r="A46" s="83" t="s">
        <v>213</v>
      </c>
      <c r="B46" s="105" t="s">
        <v>329</v>
      </c>
      <c r="C46" s="101" t="s">
        <v>201</v>
      </c>
      <c r="D46" s="106" t="s">
        <v>376</v>
      </c>
    </row>
    <row r="47" spans="1:4" ht="15.75">
      <c r="A47" s="83" t="s">
        <v>215</v>
      </c>
      <c r="B47" s="67" t="s">
        <v>330</v>
      </c>
      <c r="C47" s="107" t="s">
        <v>201</v>
      </c>
      <c r="D47" s="324">
        <v>42552</v>
      </c>
    </row>
    <row r="48" spans="1:4" ht="15.75">
      <c r="A48" s="83" t="s">
        <v>217</v>
      </c>
      <c r="B48" s="89" t="s">
        <v>379</v>
      </c>
      <c r="C48" s="109" t="s">
        <v>575</v>
      </c>
      <c r="D48" s="132">
        <v>0.0323</v>
      </c>
    </row>
    <row r="49" spans="1:4" ht="15.75">
      <c r="A49" s="83" t="s">
        <v>344</v>
      </c>
      <c r="B49" s="89" t="s">
        <v>381</v>
      </c>
      <c r="C49" s="109" t="s">
        <v>575</v>
      </c>
      <c r="D49" s="133">
        <v>0.0283</v>
      </c>
    </row>
    <row r="50" spans="1:4" ht="15.75">
      <c r="A50" s="83" t="s">
        <v>345</v>
      </c>
      <c r="B50" s="89" t="s">
        <v>382</v>
      </c>
      <c r="C50" s="109" t="s">
        <v>575</v>
      </c>
      <c r="D50" s="133">
        <v>0.0243</v>
      </c>
    </row>
    <row r="51" spans="1:4" ht="15.75">
      <c r="A51" s="83" t="s">
        <v>346</v>
      </c>
      <c r="B51" s="89" t="s">
        <v>383</v>
      </c>
      <c r="C51" s="109" t="s">
        <v>575</v>
      </c>
      <c r="D51" s="135">
        <v>0.0254</v>
      </c>
    </row>
    <row r="52" spans="1:4" ht="25.5">
      <c r="A52" s="110">
        <v>11</v>
      </c>
      <c r="B52" s="105" t="s">
        <v>340</v>
      </c>
      <c r="C52" s="111" t="s">
        <v>201</v>
      </c>
      <c r="D52" s="134" t="s">
        <v>576</v>
      </c>
    </row>
    <row r="53" ht="15.75">
      <c r="B53" s="328" t="s">
        <v>600</v>
      </c>
    </row>
    <row r="55" ht="13.5" thickBot="1"/>
    <row r="56" spans="1:4" ht="16.5" thickBot="1">
      <c r="A56" s="117" t="s">
        <v>843</v>
      </c>
      <c r="B56" s="118" t="s">
        <v>197</v>
      </c>
      <c r="C56" s="118" t="s">
        <v>266</v>
      </c>
      <c r="D56" s="119" t="s">
        <v>199</v>
      </c>
    </row>
    <row r="57" spans="1:4" ht="15.75">
      <c r="A57" s="120" t="s">
        <v>460</v>
      </c>
      <c r="B57" s="121" t="s">
        <v>200</v>
      </c>
      <c r="C57" s="122" t="s">
        <v>201</v>
      </c>
      <c r="D57" s="130"/>
    </row>
    <row r="58" spans="1:4" ht="18.75">
      <c r="A58" s="83" t="s">
        <v>461</v>
      </c>
      <c r="B58" s="67" t="s">
        <v>319</v>
      </c>
      <c r="C58" s="101" t="s">
        <v>201</v>
      </c>
      <c r="D58" s="327" t="s">
        <v>348</v>
      </c>
    </row>
    <row r="59" spans="1:4" ht="15.75">
      <c r="A59" s="83" t="s">
        <v>743</v>
      </c>
      <c r="B59" s="67" t="s">
        <v>321</v>
      </c>
      <c r="C59" s="101" t="s">
        <v>201</v>
      </c>
      <c r="D59" s="103" t="s">
        <v>322</v>
      </c>
    </row>
    <row r="60" spans="1:4" ht="15.75">
      <c r="A60" s="83" t="s">
        <v>744</v>
      </c>
      <c r="B60" s="67" t="s">
        <v>662</v>
      </c>
      <c r="C60" s="101" t="s">
        <v>201</v>
      </c>
      <c r="D60" s="103" t="s">
        <v>669</v>
      </c>
    </row>
    <row r="61" spans="1:4" ht="15.75">
      <c r="A61" s="83" t="s">
        <v>208</v>
      </c>
      <c r="B61" s="67" t="s">
        <v>323</v>
      </c>
      <c r="C61" s="89" t="s">
        <v>593</v>
      </c>
      <c r="D61" s="334">
        <v>1720.44</v>
      </c>
    </row>
    <row r="62" spans="1:4" ht="15.75">
      <c r="A62" s="83" t="s">
        <v>209</v>
      </c>
      <c r="B62" s="67" t="s">
        <v>325</v>
      </c>
      <c r="C62" s="101" t="s">
        <v>201</v>
      </c>
      <c r="D62" s="103" t="s">
        <v>574</v>
      </c>
    </row>
    <row r="63" spans="1:4" ht="15.75">
      <c r="A63" s="83" t="s">
        <v>211</v>
      </c>
      <c r="B63" s="67" t="s">
        <v>327</v>
      </c>
      <c r="C63" s="101" t="s">
        <v>201</v>
      </c>
      <c r="D63" s="126" t="s">
        <v>342</v>
      </c>
    </row>
    <row r="64" spans="1:4" ht="25.5">
      <c r="A64" s="83" t="s">
        <v>213</v>
      </c>
      <c r="B64" s="105" t="s">
        <v>329</v>
      </c>
      <c r="C64" s="101" t="s">
        <v>201</v>
      </c>
      <c r="D64" s="106" t="s">
        <v>378</v>
      </c>
    </row>
    <row r="65" spans="1:4" ht="15.75">
      <c r="A65" s="83" t="s">
        <v>215</v>
      </c>
      <c r="B65" s="67" t="s">
        <v>330</v>
      </c>
      <c r="C65" s="107" t="s">
        <v>201</v>
      </c>
      <c r="D65" s="324">
        <v>42552</v>
      </c>
    </row>
    <row r="66" spans="1:4" ht="15.75">
      <c r="A66" s="83" t="s">
        <v>217</v>
      </c>
      <c r="B66" s="89" t="s">
        <v>349</v>
      </c>
      <c r="C66" s="137" t="s">
        <v>570</v>
      </c>
      <c r="D66" s="132">
        <v>3.496</v>
      </c>
    </row>
    <row r="67" spans="1:4" ht="26.25" thickBot="1">
      <c r="A67" s="128">
        <v>11</v>
      </c>
      <c r="B67" s="114" t="s">
        <v>573</v>
      </c>
      <c r="C67" s="129" t="s">
        <v>201</v>
      </c>
      <c r="D67" s="116" t="s">
        <v>369</v>
      </c>
    </row>
    <row r="70" ht="13.5" thickBot="1"/>
    <row r="71" spans="1:4" ht="16.5" thickBot="1">
      <c r="A71" s="117" t="s">
        <v>843</v>
      </c>
      <c r="B71" s="118" t="s">
        <v>197</v>
      </c>
      <c r="C71" s="118" t="s">
        <v>266</v>
      </c>
      <c r="D71" s="119" t="s">
        <v>199</v>
      </c>
    </row>
    <row r="72" spans="1:4" ht="15.75">
      <c r="A72" s="80" t="s">
        <v>460</v>
      </c>
      <c r="B72" s="81" t="s">
        <v>200</v>
      </c>
      <c r="C72" s="329" t="s">
        <v>201</v>
      </c>
      <c r="D72" s="330"/>
    </row>
    <row r="73" spans="1:4" ht="18.75">
      <c r="A73" s="83" t="s">
        <v>461</v>
      </c>
      <c r="B73" s="67" t="s">
        <v>319</v>
      </c>
      <c r="C73" s="101" t="s">
        <v>201</v>
      </c>
      <c r="D73" s="327" t="s">
        <v>392</v>
      </c>
    </row>
    <row r="74" spans="1:4" ht="15.75">
      <c r="A74" s="83" t="s">
        <v>743</v>
      </c>
      <c r="B74" s="67" t="s">
        <v>321</v>
      </c>
      <c r="C74" s="101" t="s">
        <v>201</v>
      </c>
      <c r="D74" s="331" t="s">
        <v>577</v>
      </c>
    </row>
    <row r="75" spans="1:4" ht="15.75">
      <c r="A75" s="83" t="s">
        <v>744</v>
      </c>
      <c r="B75" s="67" t="s">
        <v>662</v>
      </c>
      <c r="C75" s="101" t="s">
        <v>201</v>
      </c>
      <c r="D75" s="103" t="s">
        <v>578</v>
      </c>
    </row>
    <row r="76" spans="1:4" ht="25.5">
      <c r="A76" s="83" t="s">
        <v>208</v>
      </c>
      <c r="B76" s="105" t="s">
        <v>606</v>
      </c>
      <c r="C76" s="89" t="s">
        <v>324</v>
      </c>
      <c r="D76" s="334">
        <v>3.23</v>
      </c>
    </row>
    <row r="77" spans="1:4" ht="15.75">
      <c r="A77" s="83" t="s">
        <v>607</v>
      </c>
      <c r="B77" s="105" t="s">
        <v>608</v>
      </c>
      <c r="C77" s="89" t="s">
        <v>324</v>
      </c>
      <c r="D77" s="334">
        <v>4.05</v>
      </c>
    </row>
    <row r="78" spans="1:4" ht="15.75">
      <c r="A78" s="83" t="s">
        <v>209</v>
      </c>
      <c r="B78" s="67" t="s">
        <v>325</v>
      </c>
      <c r="C78" s="101" t="s">
        <v>201</v>
      </c>
      <c r="D78" s="103" t="s">
        <v>579</v>
      </c>
    </row>
    <row r="79" spans="1:4" ht="15.75">
      <c r="A79" s="83" t="s">
        <v>211</v>
      </c>
      <c r="B79" s="67" t="s">
        <v>327</v>
      </c>
      <c r="C79" s="101" t="s">
        <v>201</v>
      </c>
      <c r="D79" s="126" t="s">
        <v>610</v>
      </c>
    </row>
    <row r="80" spans="1:4" ht="25.5">
      <c r="A80" s="83" t="s">
        <v>213</v>
      </c>
      <c r="B80" s="105" t="s">
        <v>329</v>
      </c>
      <c r="C80" s="101" t="s">
        <v>201</v>
      </c>
      <c r="D80" s="106" t="s">
        <v>611</v>
      </c>
    </row>
    <row r="81" spans="1:4" ht="15.75">
      <c r="A81" s="83" t="s">
        <v>215</v>
      </c>
      <c r="B81" s="67" t="s">
        <v>330</v>
      </c>
      <c r="C81" s="107" t="s">
        <v>201</v>
      </c>
      <c r="D81" s="324">
        <v>42552</v>
      </c>
    </row>
    <row r="82" spans="1:4" ht="27.75" customHeight="1">
      <c r="A82" s="110">
        <v>10</v>
      </c>
      <c r="B82" s="67" t="s">
        <v>331</v>
      </c>
      <c r="C82" s="61" t="s">
        <v>580</v>
      </c>
      <c r="D82" s="332" t="s">
        <v>581</v>
      </c>
    </row>
    <row r="83" spans="1:4" ht="31.5">
      <c r="A83" s="138">
        <v>11</v>
      </c>
      <c r="B83" s="105" t="s">
        <v>612</v>
      </c>
      <c r="C83" s="60" t="s">
        <v>582</v>
      </c>
      <c r="D83" s="135">
        <v>2.5</v>
      </c>
    </row>
    <row r="84" spans="1:4" ht="32.25" customHeight="1">
      <c r="A84" s="138" t="s">
        <v>616</v>
      </c>
      <c r="B84" s="105" t="s">
        <v>583</v>
      </c>
      <c r="C84" s="60" t="s">
        <v>582</v>
      </c>
      <c r="D84" s="135">
        <v>4.5</v>
      </c>
    </row>
    <row r="85" spans="1:4" ht="28.5" customHeight="1">
      <c r="A85" s="110">
        <v>12</v>
      </c>
      <c r="B85" s="105" t="s">
        <v>340</v>
      </c>
      <c r="C85" s="61"/>
      <c r="D85" s="106" t="s">
        <v>617</v>
      </c>
    </row>
    <row r="86" spans="1:4" s="142" customFormat="1" ht="26.25" thickBot="1">
      <c r="A86" s="128" t="s">
        <v>584</v>
      </c>
      <c r="B86" s="114" t="s">
        <v>340</v>
      </c>
      <c r="C86" s="139"/>
      <c r="D86" s="116" t="s">
        <v>619</v>
      </c>
    </row>
    <row r="87" s="142" customFormat="1" ht="12.75"/>
    <row r="88" s="142" customFormat="1" ht="38.25">
      <c r="B88" s="333" t="s">
        <v>585</v>
      </c>
    </row>
    <row r="89" s="142" customFormat="1" ht="12.75"/>
    <row r="90" s="142" customFormat="1" ht="13.5" thickBot="1"/>
    <row r="91" spans="1:4" ht="16.5" thickBot="1">
      <c r="A91" s="117" t="s">
        <v>843</v>
      </c>
      <c r="B91" s="118" t="s">
        <v>197</v>
      </c>
      <c r="C91" s="118" t="s">
        <v>266</v>
      </c>
      <c r="D91" s="119" t="s">
        <v>199</v>
      </c>
    </row>
    <row r="92" spans="1:4" ht="16.5" thickBot="1">
      <c r="A92" s="120" t="s">
        <v>460</v>
      </c>
      <c r="B92" s="121" t="s">
        <v>200</v>
      </c>
      <c r="C92" s="122" t="s">
        <v>201</v>
      </c>
      <c r="D92" s="123"/>
    </row>
    <row r="93" spans="1:4" ht="19.5">
      <c r="A93" s="83" t="s">
        <v>461</v>
      </c>
      <c r="B93" s="67" t="s">
        <v>319</v>
      </c>
      <c r="C93" s="61" t="s">
        <v>201</v>
      </c>
      <c r="D93" s="323" t="s">
        <v>586</v>
      </c>
    </row>
    <row r="94" spans="1:4" ht="15.75">
      <c r="A94" s="83" t="s">
        <v>743</v>
      </c>
      <c r="B94" s="67" t="s">
        <v>321</v>
      </c>
      <c r="C94" s="101" t="s">
        <v>201</v>
      </c>
      <c r="D94" s="103" t="s">
        <v>587</v>
      </c>
    </row>
    <row r="95" spans="1:4" ht="15.75">
      <c r="A95" s="83"/>
      <c r="B95" s="67" t="s">
        <v>594</v>
      </c>
      <c r="C95" s="101" t="s">
        <v>595</v>
      </c>
      <c r="D95" s="335">
        <v>67.86</v>
      </c>
    </row>
    <row r="96" spans="1:4" ht="15.75">
      <c r="A96" s="83" t="s">
        <v>208</v>
      </c>
      <c r="B96" s="67" t="s">
        <v>596</v>
      </c>
      <c r="C96" s="89" t="s">
        <v>597</v>
      </c>
      <c r="D96" s="334">
        <v>5220</v>
      </c>
    </row>
    <row r="97" spans="1:4" ht="25.5">
      <c r="A97" s="83" t="s">
        <v>209</v>
      </c>
      <c r="B97" s="67" t="s">
        <v>325</v>
      </c>
      <c r="C97" s="101" t="s">
        <v>201</v>
      </c>
      <c r="D97" s="331" t="s">
        <v>598</v>
      </c>
    </row>
    <row r="98" spans="1:4" ht="15.75">
      <c r="A98" s="83" t="s">
        <v>211</v>
      </c>
      <c r="B98" s="67" t="s">
        <v>327</v>
      </c>
      <c r="C98" s="101" t="s">
        <v>201</v>
      </c>
      <c r="D98" s="126"/>
    </row>
    <row r="99" spans="1:4" ht="25.5">
      <c r="A99" s="83" t="s">
        <v>213</v>
      </c>
      <c r="B99" s="105" t="s">
        <v>329</v>
      </c>
      <c r="C99" s="101" t="s">
        <v>201</v>
      </c>
      <c r="D99" s="106" t="s">
        <v>590</v>
      </c>
    </row>
    <row r="100" spans="1:4" ht="15.75">
      <c r="A100" s="83" t="s">
        <v>215</v>
      </c>
      <c r="B100" s="67" t="s">
        <v>330</v>
      </c>
      <c r="C100" s="107" t="s">
        <v>201</v>
      </c>
      <c r="D100" s="324">
        <v>42552</v>
      </c>
    </row>
    <row r="101" spans="1:4" ht="15.75">
      <c r="A101" s="83" t="s">
        <v>217</v>
      </c>
      <c r="B101" s="89" t="s">
        <v>331</v>
      </c>
      <c r="C101" s="125" t="s">
        <v>572</v>
      </c>
      <c r="D101" s="104">
        <v>13</v>
      </c>
    </row>
    <row r="102" spans="1:4" ht="26.25" thickBot="1">
      <c r="A102" s="128">
        <v>11</v>
      </c>
      <c r="B102" s="114" t="s">
        <v>573</v>
      </c>
      <c r="C102" s="129" t="s">
        <v>201</v>
      </c>
      <c r="D102" s="116" t="s">
        <v>591</v>
      </c>
    </row>
    <row r="104" ht="12.75">
      <c r="B104" t="s">
        <v>599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19">
      <selection activeCell="D109" sqref="D109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95" t="s">
        <v>317</v>
      </c>
      <c r="B1" s="27"/>
      <c r="C1" s="27"/>
      <c r="D1" s="27"/>
    </row>
    <row r="2" spans="1:4" ht="14.25">
      <c r="A2" s="95" t="s">
        <v>318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322" t="s">
        <v>356</v>
      </c>
    </row>
    <row r="5" ht="13.5" thickBot="1"/>
    <row r="6" spans="1:4" ht="16.5" thickBot="1">
      <c r="A6" s="117" t="s">
        <v>843</v>
      </c>
      <c r="B6" s="118" t="s">
        <v>197</v>
      </c>
      <c r="C6" s="118" t="s">
        <v>266</v>
      </c>
      <c r="D6" s="119" t="s">
        <v>199</v>
      </c>
    </row>
    <row r="7" spans="1:4" ht="16.5" thickBot="1">
      <c r="A7" s="120" t="s">
        <v>460</v>
      </c>
      <c r="B7" s="121" t="s">
        <v>200</v>
      </c>
      <c r="C7" s="122" t="s">
        <v>201</v>
      </c>
      <c r="D7" s="123"/>
    </row>
    <row r="8" spans="1:4" ht="19.5">
      <c r="A8" s="83" t="s">
        <v>461</v>
      </c>
      <c r="B8" s="67" t="s">
        <v>319</v>
      </c>
      <c r="C8" s="61" t="s">
        <v>201</v>
      </c>
      <c r="D8" s="323" t="s">
        <v>567</v>
      </c>
    </row>
    <row r="9" spans="1:4" ht="15.75">
      <c r="A9" s="83" t="s">
        <v>743</v>
      </c>
      <c r="B9" s="67" t="s">
        <v>321</v>
      </c>
      <c r="C9" s="101" t="s">
        <v>201</v>
      </c>
      <c r="D9" s="103" t="s">
        <v>322</v>
      </c>
    </row>
    <row r="10" spans="1:4" ht="15.75">
      <c r="A10" s="83" t="s">
        <v>744</v>
      </c>
      <c r="B10" s="67" t="s">
        <v>662</v>
      </c>
      <c r="C10" s="101" t="s">
        <v>201</v>
      </c>
      <c r="D10" s="103" t="s">
        <v>666</v>
      </c>
    </row>
    <row r="11" spans="1:4" ht="15.75">
      <c r="A11" s="83" t="s">
        <v>208</v>
      </c>
      <c r="B11" s="67" t="s">
        <v>323</v>
      </c>
      <c r="C11" s="89" t="s">
        <v>324</v>
      </c>
      <c r="D11" s="334">
        <v>35.55</v>
      </c>
    </row>
    <row r="12" spans="1:4" ht="15.75">
      <c r="A12" s="83" t="s">
        <v>209</v>
      </c>
      <c r="B12" s="67" t="s">
        <v>325</v>
      </c>
      <c r="C12" s="101" t="s">
        <v>201</v>
      </c>
      <c r="D12" s="103" t="s">
        <v>568</v>
      </c>
    </row>
    <row r="13" spans="1:4" ht="15.75">
      <c r="A13" s="83" t="s">
        <v>211</v>
      </c>
      <c r="B13" s="67" t="s">
        <v>327</v>
      </c>
      <c r="C13" s="101" t="s">
        <v>201</v>
      </c>
      <c r="D13" s="103" t="s">
        <v>328</v>
      </c>
    </row>
    <row r="14" spans="1:4" ht="31.5">
      <c r="A14" s="83" t="s">
        <v>213</v>
      </c>
      <c r="B14" s="105" t="s">
        <v>329</v>
      </c>
      <c r="C14" s="101" t="s">
        <v>201</v>
      </c>
      <c r="D14" s="106" t="s">
        <v>357</v>
      </c>
    </row>
    <row r="15" spans="1:4" ht="15.75">
      <c r="A15" s="83" t="s">
        <v>215</v>
      </c>
      <c r="B15" s="67" t="s">
        <v>330</v>
      </c>
      <c r="C15" s="107" t="s">
        <v>201</v>
      </c>
      <c r="D15" s="324">
        <v>42917</v>
      </c>
    </row>
    <row r="16" spans="1:4" ht="15.75">
      <c r="A16" s="83" t="s">
        <v>217</v>
      </c>
      <c r="B16" s="89" t="s">
        <v>331</v>
      </c>
      <c r="C16" s="125" t="s">
        <v>570</v>
      </c>
      <c r="D16" s="325">
        <v>8.208</v>
      </c>
    </row>
    <row r="17" spans="1:4" ht="31.5">
      <c r="A17" s="110">
        <v>11</v>
      </c>
      <c r="B17" s="105" t="s">
        <v>333</v>
      </c>
      <c r="C17" s="111" t="s">
        <v>201</v>
      </c>
      <c r="D17" s="106" t="s">
        <v>358</v>
      </c>
    </row>
    <row r="18" spans="1:4" ht="15.75">
      <c r="A18" s="112" t="s">
        <v>334</v>
      </c>
      <c r="B18" s="67" t="s">
        <v>335</v>
      </c>
      <c r="C18" s="326" t="s">
        <v>571</v>
      </c>
      <c r="D18" s="354">
        <v>0.029</v>
      </c>
    </row>
    <row r="19" spans="1:4" ht="26.25" thickBot="1">
      <c r="A19" s="84" t="s">
        <v>337</v>
      </c>
      <c r="B19" s="114" t="s">
        <v>338</v>
      </c>
      <c r="C19" s="115" t="s">
        <v>201</v>
      </c>
      <c r="D19" s="106" t="s">
        <v>359</v>
      </c>
    </row>
    <row r="22" ht="13.5" thickBot="1"/>
    <row r="23" spans="1:4" ht="16.5" thickBot="1">
      <c r="A23" s="117" t="s">
        <v>843</v>
      </c>
      <c r="B23" s="118" t="s">
        <v>197</v>
      </c>
      <c r="C23" s="118" t="s">
        <v>266</v>
      </c>
      <c r="D23" s="119" t="s">
        <v>199</v>
      </c>
    </row>
    <row r="24" spans="1:4" ht="16.5" thickBot="1">
      <c r="A24" s="120" t="s">
        <v>460</v>
      </c>
      <c r="B24" s="121" t="s">
        <v>200</v>
      </c>
      <c r="C24" s="122" t="s">
        <v>201</v>
      </c>
      <c r="D24" s="123"/>
    </row>
    <row r="25" spans="1:4" ht="19.5">
      <c r="A25" s="83" t="s">
        <v>461</v>
      </c>
      <c r="B25" s="67" t="s">
        <v>319</v>
      </c>
      <c r="C25" s="61" t="s">
        <v>201</v>
      </c>
      <c r="D25" s="323" t="s">
        <v>667</v>
      </c>
    </row>
    <row r="26" spans="1:4" ht="15.75">
      <c r="A26" s="83" t="s">
        <v>743</v>
      </c>
      <c r="B26" s="67" t="s">
        <v>321</v>
      </c>
      <c r="C26" s="101" t="s">
        <v>201</v>
      </c>
      <c r="D26" s="103" t="s">
        <v>322</v>
      </c>
    </row>
    <row r="27" spans="1:4" ht="15.75">
      <c r="A27" s="83" t="s">
        <v>744</v>
      </c>
      <c r="B27" s="67" t="s">
        <v>662</v>
      </c>
      <c r="C27" s="101" t="s">
        <v>201</v>
      </c>
      <c r="D27" s="103" t="s">
        <v>666</v>
      </c>
    </row>
    <row r="28" spans="1:4" ht="15.75">
      <c r="A28" s="83" t="s">
        <v>208</v>
      </c>
      <c r="B28" s="67" t="s">
        <v>323</v>
      </c>
      <c r="C28" s="89" t="s">
        <v>324</v>
      </c>
      <c r="D28" s="334">
        <v>24.19</v>
      </c>
    </row>
    <row r="29" spans="1:4" ht="15.75">
      <c r="A29" s="83" t="s">
        <v>209</v>
      </c>
      <c r="B29" s="67" t="s">
        <v>325</v>
      </c>
      <c r="C29" s="101" t="s">
        <v>201</v>
      </c>
      <c r="D29" s="103" t="s">
        <v>568</v>
      </c>
    </row>
    <row r="30" spans="1:4" ht="15.75">
      <c r="A30" s="83" t="s">
        <v>211</v>
      </c>
      <c r="B30" s="67" t="s">
        <v>327</v>
      </c>
      <c r="C30" s="101" t="s">
        <v>201</v>
      </c>
      <c r="D30" s="126" t="s">
        <v>328</v>
      </c>
    </row>
    <row r="31" spans="1:4" ht="31.5">
      <c r="A31" s="83" t="s">
        <v>213</v>
      </c>
      <c r="B31" s="105" t="s">
        <v>329</v>
      </c>
      <c r="C31" s="101" t="s">
        <v>201</v>
      </c>
      <c r="D31" s="106" t="s">
        <v>360</v>
      </c>
    </row>
    <row r="32" spans="1:4" ht="15.75">
      <c r="A32" s="83" t="s">
        <v>215</v>
      </c>
      <c r="B32" s="67" t="s">
        <v>330</v>
      </c>
      <c r="C32" s="107" t="s">
        <v>201</v>
      </c>
      <c r="D32" s="324">
        <v>42917</v>
      </c>
    </row>
    <row r="33" spans="1:4" ht="15.75">
      <c r="A33" s="83" t="s">
        <v>217</v>
      </c>
      <c r="B33" s="89" t="s">
        <v>331</v>
      </c>
      <c r="C33" s="125" t="s">
        <v>572</v>
      </c>
      <c r="D33" s="104">
        <v>8.208</v>
      </c>
    </row>
    <row r="34" spans="1:4" ht="26.25" thickBot="1">
      <c r="A34" s="128">
        <v>11</v>
      </c>
      <c r="B34" s="114" t="s">
        <v>573</v>
      </c>
      <c r="C34" s="129" t="s">
        <v>201</v>
      </c>
      <c r="D34" s="116" t="s">
        <v>369</v>
      </c>
    </row>
    <row r="37" ht="13.5" thickBot="1"/>
    <row r="38" spans="1:4" ht="16.5" thickBot="1">
      <c r="A38" s="117" t="s">
        <v>843</v>
      </c>
      <c r="B38" s="118" t="s">
        <v>197</v>
      </c>
      <c r="C38" s="118" t="s">
        <v>266</v>
      </c>
      <c r="D38" s="119" t="s">
        <v>199</v>
      </c>
    </row>
    <row r="39" spans="1:4" ht="15.75">
      <c r="A39" s="120" t="s">
        <v>460</v>
      </c>
      <c r="B39" s="121" t="s">
        <v>200</v>
      </c>
      <c r="C39" s="122" t="s">
        <v>201</v>
      </c>
      <c r="D39" s="130"/>
    </row>
    <row r="40" spans="1:4" ht="18.75">
      <c r="A40" s="83" t="s">
        <v>461</v>
      </c>
      <c r="B40" s="67" t="s">
        <v>319</v>
      </c>
      <c r="C40" s="101" t="s">
        <v>201</v>
      </c>
      <c r="D40" s="327" t="s">
        <v>373</v>
      </c>
    </row>
    <row r="41" spans="1:4" ht="15.75">
      <c r="A41" s="83" t="s">
        <v>743</v>
      </c>
      <c r="B41" s="67" t="s">
        <v>321</v>
      </c>
      <c r="C41" s="101" t="s">
        <v>201</v>
      </c>
      <c r="D41" s="103" t="s">
        <v>322</v>
      </c>
    </row>
    <row r="42" spans="1:4" ht="15.75">
      <c r="A42" s="83" t="s">
        <v>744</v>
      </c>
      <c r="B42" s="67" t="s">
        <v>662</v>
      </c>
      <c r="C42" s="101" t="s">
        <v>201</v>
      </c>
      <c r="D42" s="103" t="s">
        <v>669</v>
      </c>
    </row>
    <row r="43" spans="1:4" ht="15.75">
      <c r="A43" s="83" t="s">
        <v>208</v>
      </c>
      <c r="B43" s="67" t="s">
        <v>323</v>
      </c>
      <c r="C43" s="89" t="s">
        <v>324</v>
      </c>
      <c r="D43" s="334">
        <v>1788.88</v>
      </c>
    </row>
    <row r="44" spans="1:4" ht="15.75">
      <c r="A44" s="83" t="s">
        <v>209</v>
      </c>
      <c r="B44" s="67" t="s">
        <v>325</v>
      </c>
      <c r="C44" s="101" t="s">
        <v>201</v>
      </c>
      <c r="D44" s="103" t="s">
        <v>574</v>
      </c>
    </row>
    <row r="45" spans="1:4" ht="15.75">
      <c r="A45" s="83" t="s">
        <v>211</v>
      </c>
      <c r="B45" s="67" t="s">
        <v>327</v>
      </c>
      <c r="C45" s="101" t="s">
        <v>201</v>
      </c>
      <c r="D45" s="126" t="s">
        <v>342</v>
      </c>
    </row>
    <row r="46" spans="1:4" ht="31.5">
      <c r="A46" s="83" t="s">
        <v>213</v>
      </c>
      <c r="B46" s="105" t="s">
        <v>329</v>
      </c>
      <c r="C46" s="101" t="s">
        <v>201</v>
      </c>
      <c r="D46" s="106" t="s">
        <v>361</v>
      </c>
    </row>
    <row r="47" spans="1:4" ht="15.75">
      <c r="A47" s="83" t="s">
        <v>215</v>
      </c>
      <c r="B47" s="67" t="s">
        <v>330</v>
      </c>
      <c r="C47" s="107" t="s">
        <v>201</v>
      </c>
      <c r="D47" s="324">
        <v>42917</v>
      </c>
    </row>
    <row r="48" spans="1:4" ht="15.75">
      <c r="A48" s="83" t="s">
        <v>217</v>
      </c>
      <c r="B48" s="89" t="s">
        <v>379</v>
      </c>
      <c r="C48" s="109" t="s">
        <v>575</v>
      </c>
      <c r="D48" s="132">
        <v>0.0323</v>
      </c>
    </row>
    <row r="49" spans="1:4" ht="15.75">
      <c r="A49" s="83" t="s">
        <v>344</v>
      </c>
      <c r="B49" s="89" t="s">
        <v>381</v>
      </c>
      <c r="C49" s="109" t="s">
        <v>575</v>
      </c>
      <c r="D49" s="133">
        <v>0.0283</v>
      </c>
    </row>
    <row r="50" spans="1:4" ht="15.75">
      <c r="A50" s="83" t="s">
        <v>345</v>
      </c>
      <c r="B50" s="89" t="s">
        <v>382</v>
      </c>
      <c r="C50" s="109" t="s">
        <v>575</v>
      </c>
      <c r="D50" s="133">
        <v>0.0243</v>
      </c>
    </row>
    <row r="51" spans="1:4" ht="15.75">
      <c r="A51" s="83" t="s">
        <v>346</v>
      </c>
      <c r="B51" s="89" t="s">
        <v>383</v>
      </c>
      <c r="C51" s="109" t="s">
        <v>575</v>
      </c>
      <c r="D51" s="135">
        <v>0.0254</v>
      </c>
    </row>
    <row r="52" spans="1:4" ht="25.5">
      <c r="A52" s="110">
        <v>11</v>
      </c>
      <c r="B52" s="105" t="s">
        <v>340</v>
      </c>
      <c r="C52" s="111" t="s">
        <v>201</v>
      </c>
      <c r="D52" s="134" t="s">
        <v>576</v>
      </c>
    </row>
    <row r="53" ht="15.75">
      <c r="B53" s="328" t="s">
        <v>368</v>
      </c>
    </row>
    <row r="55" ht="13.5" thickBot="1"/>
    <row r="56" spans="1:4" ht="16.5" thickBot="1">
      <c r="A56" s="117" t="s">
        <v>843</v>
      </c>
      <c r="B56" s="118" t="s">
        <v>197</v>
      </c>
      <c r="C56" s="118" t="s">
        <v>266</v>
      </c>
      <c r="D56" s="119" t="s">
        <v>199</v>
      </c>
    </row>
    <row r="57" spans="1:4" ht="15.75">
      <c r="A57" s="120" t="s">
        <v>460</v>
      </c>
      <c r="B57" s="121" t="s">
        <v>200</v>
      </c>
      <c r="C57" s="122" t="s">
        <v>201</v>
      </c>
      <c r="D57" s="130"/>
    </row>
    <row r="58" spans="1:4" ht="18.75">
      <c r="A58" s="83" t="s">
        <v>461</v>
      </c>
      <c r="B58" s="67" t="s">
        <v>319</v>
      </c>
      <c r="C58" s="101" t="s">
        <v>201</v>
      </c>
      <c r="D58" s="327" t="s">
        <v>348</v>
      </c>
    </row>
    <row r="59" spans="1:4" ht="15.75">
      <c r="A59" s="83" t="s">
        <v>743</v>
      </c>
      <c r="B59" s="67" t="s">
        <v>321</v>
      </c>
      <c r="C59" s="101" t="s">
        <v>201</v>
      </c>
      <c r="D59" s="103" t="s">
        <v>322</v>
      </c>
    </row>
    <row r="60" spans="1:4" ht="15.75">
      <c r="A60" s="83" t="s">
        <v>744</v>
      </c>
      <c r="B60" s="67" t="s">
        <v>662</v>
      </c>
      <c r="C60" s="101" t="s">
        <v>201</v>
      </c>
      <c r="D60" s="103" t="s">
        <v>669</v>
      </c>
    </row>
    <row r="61" spans="1:4" ht="15.75">
      <c r="A61" s="83" t="s">
        <v>208</v>
      </c>
      <c r="B61" s="67" t="s">
        <v>323</v>
      </c>
      <c r="C61" s="89" t="s">
        <v>593</v>
      </c>
      <c r="D61" s="334">
        <v>1788.88</v>
      </c>
    </row>
    <row r="62" spans="1:4" ht="15.75">
      <c r="A62" s="83"/>
      <c r="B62" s="67" t="s">
        <v>362</v>
      </c>
      <c r="C62" s="89" t="s">
        <v>363</v>
      </c>
      <c r="D62" s="334">
        <v>95.31</v>
      </c>
    </row>
    <row r="63" spans="1:4" ht="15.75">
      <c r="A63" s="83" t="s">
        <v>209</v>
      </c>
      <c r="B63" s="67" t="s">
        <v>325</v>
      </c>
      <c r="C63" s="101" t="s">
        <v>201</v>
      </c>
      <c r="D63" s="103" t="s">
        <v>574</v>
      </c>
    </row>
    <row r="64" spans="1:4" ht="15.75">
      <c r="A64" s="83" t="s">
        <v>211</v>
      </c>
      <c r="B64" s="67" t="s">
        <v>327</v>
      </c>
      <c r="C64" s="101" t="s">
        <v>201</v>
      </c>
      <c r="D64" s="126" t="s">
        <v>342</v>
      </c>
    </row>
    <row r="65" spans="1:4" ht="31.5">
      <c r="A65" s="83" t="s">
        <v>213</v>
      </c>
      <c r="B65" s="105" t="s">
        <v>329</v>
      </c>
      <c r="C65" s="101" t="s">
        <v>201</v>
      </c>
      <c r="D65" s="106" t="s">
        <v>364</v>
      </c>
    </row>
    <row r="66" spans="1:4" ht="15.75">
      <c r="A66" s="83" t="s">
        <v>215</v>
      </c>
      <c r="B66" s="67" t="s">
        <v>330</v>
      </c>
      <c r="C66" s="107" t="s">
        <v>201</v>
      </c>
      <c r="D66" s="324">
        <v>42917</v>
      </c>
    </row>
    <row r="67" spans="1:4" ht="15.75">
      <c r="A67" s="83" t="s">
        <v>217</v>
      </c>
      <c r="B67" s="89" t="s">
        <v>349</v>
      </c>
      <c r="C67" s="137" t="s">
        <v>570</v>
      </c>
      <c r="D67" s="132">
        <v>3.496</v>
      </c>
    </row>
    <row r="68" spans="1:4" ht="26.25" thickBot="1">
      <c r="A68" s="128">
        <v>11</v>
      </c>
      <c r="B68" s="114" t="s">
        <v>573</v>
      </c>
      <c r="C68" s="129" t="s">
        <v>201</v>
      </c>
      <c r="D68" s="116" t="s">
        <v>369</v>
      </c>
    </row>
    <row r="71" ht="13.5" thickBot="1"/>
    <row r="72" spans="1:4" ht="16.5" thickBot="1">
      <c r="A72" s="117" t="s">
        <v>843</v>
      </c>
      <c r="B72" s="118" t="s">
        <v>197</v>
      </c>
      <c r="C72" s="118" t="s">
        <v>266</v>
      </c>
      <c r="D72" s="119" t="s">
        <v>199</v>
      </c>
    </row>
    <row r="73" spans="1:4" ht="15.75">
      <c r="A73" s="80" t="s">
        <v>460</v>
      </c>
      <c r="B73" s="81" t="s">
        <v>200</v>
      </c>
      <c r="C73" s="329" t="s">
        <v>201</v>
      </c>
      <c r="D73" s="330"/>
    </row>
    <row r="74" spans="1:4" ht="18.75">
      <c r="A74" s="83" t="s">
        <v>461</v>
      </c>
      <c r="B74" s="67" t="s">
        <v>319</v>
      </c>
      <c r="C74" s="101" t="s">
        <v>201</v>
      </c>
      <c r="D74" s="327" t="s">
        <v>392</v>
      </c>
    </row>
    <row r="75" spans="1:4" ht="15.75">
      <c r="A75" s="83" t="s">
        <v>743</v>
      </c>
      <c r="B75" s="67" t="s">
        <v>321</v>
      </c>
      <c r="C75" s="101" t="s">
        <v>201</v>
      </c>
      <c r="D75" s="331" t="s">
        <v>577</v>
      </c>
    </row>
    <row r="76" spans="1:4" ht="15.75">
      <c r="A76" s="83" t="s">
        <v>744</v>
      </c>
      <c r="B76" s="67" t="s">
        <v>662</v>
      </c>
      <c r="C76" s="101" t="s">
        <v>201</v>
      </c>
      <c r="D76" s="103" t="s">
        <v>578</v>
      </c>
    </row>
    <row r="77" spans="1:4" ht="25.5">
      <c r="A77" s="83" t="s">
        <v>208</v>
      </c>
      <c r="B77" s="105" t="s">
        <v>606</v>
      </c>
      <c r="C77" s="89" t="s">
        <v>324</v>
      </c>
      <c r="D77" s="334">
        <v>3.38</v>
      </c>
    </row>
    <row r="78" spans="1:4" ht="15.75">
      <c r="A78" s="83" t="s">
        <v>607</v>
      </c>
      <c r="B78" s="105" t="s">
        <v>608</v>
      </c>
      <c r="C78" s="89" t="s">
        <v>324</v>
      </c>
      <c r="D78" s="334">
        <v>4.25</v>
      </c>
    </row>
    <row r="79" spans="1:4" ht="15.75">
      <c r="A79" s="83" t="s">
        <v>209</v>
      </c>
      <c r="B79" s="67" t="s">
        <v>325</v>
      </c>
      <c r="C79" s="101" t="s">
        <v>201</v>
      </c>
      <c r="D79" s="103" t="s">
        <v>579</v>
      </c>
    </row>
    <row r="80" spans="1:4" ht="15.75">
      <c r="A80" s="83" t="s">
        <v>211</v>
      </c>
      <c r="B80" s="67" t="s">
        <v>327</v>
      </c>
      <c r="C80" s="101" t="s">
        <v>201</v>
      </c>
      <c r="D80" s="126" t="s">
        <v>610</v>
      </c>
    </row>
    <row r="81" spans="1:4" ht="25.5">
      <c r="A81" s="83" t="s">
        <v>213</v>
      </c>
      <c r="B81" s="105" t="s">
        <v>329</v>
      </c>
      <c r="C81" s="101" t="s">
        <v>201</v>
      </c>
      <c r="D81" s="106" t="s">
        <v>611</v>
      </c>
    </row>
    <row r="82" spans="1:4" ht="15.75">
      <c r="A82" s="83" t="s">
        <v>215</v>
      </c>
      <c r="B82" s="67" t="s">
        <v>330</v>
      </c>
      <c r="C82" s="107" t="s">
        <v>201</v>
      </c>
      <c r="D82" s="324">
        <v>42917</v>
      </c>
    </row>
    <row r="83" spans="1:4" ht="27.75" customHeight="1">
      <c r="A83" s="110">
        <v>10</v>
      </c>
      <c r="B83" s="67" t="s">
        <v>331</v>
      </c>
      <c r="C83" s="61" t="s">
        <v>580</v>
      </c>
      <c r="D83" s="332" t="s">
        <v>581</v>
      </c>
    </row>
    <row r="84" spans="1:4" ht="31.5">
      <c r="A84" s="138">
        <v>11</v>
      </c>
      <c r="B84" s="105" t="s">
        <v>612</v>
      </c>
      <c r="C84" s="60" t="s">
        <v>582</v>
      </c>
      <c r="D84" s="135">
        <v>0.6</v>
      </c>
    </row>
    <row r="85" spans="1:4" ht="32.25" customHeight="1">
      <c r="A85" s="138" t="s">
        <v>616</v>
      </c>
      <c r="B85" s="105" t="s">
        <v>583</v>
      </c>
      <c r="C85" s="60" t="s">
        <v>582</v>
      </c>
      <c r="D85" s="135">
        <v>1.3</v>
      </c>
    </row>
    <row r="86" spans="1:4" ht="30" customHeight="1">
      <c r="A86" s="110">
        <v>12</v>
      </c>
      <c r="B86" s="105" t="s">
        <v>340</v>
      </c>
      <c r="C86" s="61"/>
      <c r="D86" s="106" t="s">
        <v>365</v>
      </c>
    </row>
    <row r="87" spans="1:4" s="142" customFormat="1" ht="26.25" thickBot="1">
      <c r="A87" s="128" t="s">
        <v>584</v>
      </c>
      <c r="B87" s="114" t="s">
        <v>338</v>
      </c>
      <c r="C87" s="139"/>
      <c r="D87" s="106" t="s">
        <v>359</v>
      </c>
    </row>
    <row r="88" s="142" customFormat="1" ht="12.75"/>
    <row r="89" s="142" customFormat="1" ht="38.25">
      <c r="B89" s="333" t="s">
        <v>585</v>
      </c>
    </row>
    <row r="90" s="142" customFormat="1" ht="12.75"/>
    <row r="91" s="142" customFormat="1" ht="13.5" thickBot="1"/>
    <row r="92" spans="1:4" ht="16.5" thickBot="1">
      <c r="A92" s="117" t="s">
        <v>843</v>
      </c>
      <c r="B92" s="118" t="s">
        <v>197</v>
      </c>
      <c r="C92" s="118" t="s">
        <v>266</v>
      </c>
      <c r="D92" s="119" t="s">
        <v>199</v>
      </c>
    </row>
    <row r="93" spans="1:4" ht="16.5" thickBot="1">
      <c r="A93" s="120" t="s">
        <v>460</v>
      </c>
      <c r="B93" s="121" t="s">
        <v>200</v>
      </c>
      <c r="C93" s="122" t="s">
        <v>201</v>
      </c>
      <c r="D93" s="123"/>
    </row>
    <row r="94" spans="1:4" ht="19.5">
      <c r="A94" s="83" t="s">
        <v>461</v>
      </c>
      <c r="B94" s="67" t="s">
        <v>319</v>
      </c>
      <c r="C94" s="61" t="s">
        <v>201</v>
      </c>
      <c r="D94" s="323" t="s">
        <v>586</v>
      </c>
    </row>
    <row r="95" spans="1:4" ht="15.75">
      <c r="A95" s="83" t="s">
        <v>743</v>
      </c>
      <c r="B95" s="67" t="s">
        <v>321</v>
      </c>
      <c r="C95" s="101" t="s">
        <v>201</v>
      </c>
      <c r="D95" s="103" t="s">
        <v>587</v>
      </c>
    </row>
    <row r="96" spans="1:4" ht="15.75">
      <c r="A96" s="83"/>
      <c r="B96" s="67" t="s">
        <v>366</v>
      </c>
      <c r="C96" s="101" t="s">
        <v>595</v>
      </c>
      <c r="D96" s="335">
        <v>70.49</v>
      </c>
    </row>
    <row r="97" spans="1:4" ht="15.75">
      <c r="A97" s="83" t="s">
        <v>208</v>
      </c>
      <c r="B97" s="67" t="s">
        <v>596</v>
      </c>
      <c r="C97" s="89" t="s">
        <v>597</v>
      </c>
      <c r="D97" s="334">
        <v>5422</v>
      </c>
    </row>
    <row r="98" spans="1:4" ht="25.5">
      <c r="A98" s="83" t="s">
        <v>209</v>
      </c>
      <c r="B98" s="67" t="s">
        <v>325</v>
      </c>
      <c r="C98" s="101" t="s">
        <v>201</v>
      </c>
      <c r="D98" s="331" t="s">
        <v>598</v>
      </c>
    </row>
    <row r="99" spans="1:4" ht="15.75">
      <c r="A99" s="83" t="s">
        <v>211</v>
      </c>
      <c r="B99" s="67" t="s">
        <v>327</v>
      </c>
      <c r="C99" s="101" t="s">
        <v>201</v>
      </c>
      <c r="D99" s="126"/>
    </row>
    <row r="100" spans="1:4" ht="31.5">
      <c r="A100" s="83" t="s">
        <v>213</v>
      </c>
      <c r="B100" s="105" t="s">
        <v>329</v>
      </c>
      <c r="C100" s="101" t="s">
        <v>201</v>
      </c>
      <c r="D100" s="106" t="s">
        <v>367</v>
      </c>
    </row>
    <row r="101" spans="1:4" ht="15.75">
      <c r="A101" s="83" t="s">
        <v>215</v>
      </c>
      <c r="B101" s="67" t="s">
        <v>330</v>
      </c>
      <c r="C101" s="107" t="s">
        <v>201</v>
      </c>
      <c r="D101" s="324">
        <v>42917</v>
      </c>
    </row>
    <row r="102" spans="1:4" ht="15.75">
      <c r="A102" s="83" t="s">
        <v>217</v>
      </c>
      <c r="B102" s="89" t="s">
        <v>331</v>
      </c>
      <c r="C102" s="125" t="s">
        <v>572</v>
      </c>
      <c r="D102" s="104">
        <v>13</v>
      </c>
    </row>
    <row r="103" spans="1:4" ht="26.25" thickBot="1">
      <c r="A103" s="128">
        <v>11</v>
      </c>
      <c r="B103" s="114" t="s">
        <v>573</v>
      </c>
      <c r="C103" s="129" t="s">
        <v>201</v>
      </c>
      <c r="D103" s="116" t="s">
        <v>591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0.421875" style="27" customWidth="1"/>
    <col min="5" max="16384" width="9.140625" style="27" customWidth="1"/>
  </cols>
  <sheetData>
    <row r="1" ht="15.75">
      <c r="A1" s="59" t="s">
        <v>620</v>
      </c>
    </row>
    <row r="2" ht="15.75">
      <c r="A2" s="59" t="s">
        <v>621</v>
      </c>
    </row>
    <row r="4" spans="1:4" ht="31.5">
      <c r="A4" s="60" t="s">
        <v>843</v>
      </c>
      <c r="B4" s="61" t="s">
        <v>197</v>
      </c>
      <c r="C4" s="61" t="s">
        <v>266</v>
      </c>
      <c r="D4" s="61" t="s">
        <v>199</v>
      </c>
    </row>
    <row r="5" spans="1:4" ht="15.75">
      <c r="A5" s="67" t="s">
        <v>460</v>
      </c>
      <c r="B5" s="67" t="s">
        <v>200</v>
      </c>
      <c r="C5" s="61" t="s">
        <v>201</v>
      </c>
      <c r="D5" s="483" t="s">
        <v>622</v>
      </c>
    </row>
    <row r="6" spans="1:4" ht="15.75">
      <c r="A6" s="67" t="s">
        <v>461</v>
      </c>
      <c r="B6" s="67" t="s">
        <v>623</v>
      </c>
      <c r="C6" s="61" t="s">
        <v>201</v>
      </c>
      <c r="D6" s="484"/>
    </row>
    <row r="7" spans="1:4" ht="15.75">
      <c r="A7" s="67" t="s">
        <v>743</v>
      </c>
      <c r="B7" s="67" t="s">
        <v>624</v>
      </c>
      <c r="C7" s="61" t="s">
        <v>201</v>
      </c>
      <c r="D7" s="484"/>
    </row>
    <row r="8" spans="1:4" ht="25.5">
      <c r="A8" s="67" t="s">
        <v>744</v>
      </c>
      <c r="B8" s="105" t="s">
        <v>625</v>
      </c>
      <c r="C8" s="67" t="s">
        <v>233</v>
      </c>
      <c r="D8" s="484"/>
    </row>
    <row r="9" spans="1:4" ht="25.5">
      <c r="A9" s="143" t="s">
        <v>626</v>
      </c>
      <c r="B9" s="91"/>
      <c r="C9" s="144"/>
      <c r="D9" s="484"/>
    </row>
    <row r="10" spans="1:4" ht="15.75">
      <c r="A10" s="67" t="s">
        <v>208</v>
      </c>
      <c r="B10" s="67" t="s">
        <v>627</v>
      </c>
      <c r="C10" s="61" t="s">
        <v>201</v>
      </c>
      <c r="D10" s="484"/>
    </row>
    <row r="11" spans="1:4" ht="15.75">
      <c r="A11" s="67" t="s">
        <v>209</v>
      </c>
      <c r="B11" s="67" t="s">
        <v>628</v>
      </c>
      <c r="C11" s="61" t="s">
        <v>201</v>
      </c>
      <c r="D11" s="484"/>
    </row>
    <row r="12" spans="1:4" ht="15.75">
      <c r="A12" s="67" t="s">
        <v>211</v>
      </c>
      <c r="B12" s="67" t="s">
        <v>629</v>
      </c>
      <c r="C12" s="61" t="s">
        <v>201</v>
      </c>
      <c r="D12" s="484"/>
    </row>
    <row r="13" spans="1:4" ht="15.75">
      <c r="A13" s="67" t="s">
        <v>213</v>
      </c>
      <c r="B13" s="67" t="s">
        <v>630</v>
      </c>
      <c r="C13" s="61" t="s">
        <v>201</v>
      </c>
      <c r="D13" s="484"/>
    </row>
    <row r="14" spans="1:4" ht="12.75">
      <c r="A14" s="67" t="s">
        <v>215</v>
      </c>
      <c r="B14" s="67" t="s">
        <v>631</v>
      </c>
      <c r="C14" s="67" t="s">
        <v>324</v>
      </c>
      <c r="D14" s="484"/>
    </row>
    <row r="15" spans="1:4" ht="25.5">
      <c r="A15" s="67" t="s">
        <v>217</v>
      </c>
      <c r="B15" s="105" t="s">
        <v>632</v>
      </c>
      <c r="C15" s="61" t="s">
        <v>201</v>
      </c>
      <c r="D15" s="485"/>
    </row>
    <row r="71" ht="13.5" thickBot="1"/>
    <row r="72" spans="1:5" ht="12.75">
      <c r="A72" s="145"/>
      <c r="B72" s="146"/>
      <c r="C72" s="146"/>
      <c r="D72" s="147"/>
      <c r="E72" s="82"/>
    </row>
    <row r="73" spans="1:5" ht="12.75">
      <c r="A73" s="148"/>
      <c r="D73" s="149"/>
      <c r="E73" s="82"/>
    </row>
    <row r="74" spans="1:5" ht="12.75">
      <c r="A74" s="148"/>
      <c r="D74" s="149"/>
      <c r="E74" s="82"/>
    </row>
    <row r="75" spans="1:5" ht="12.75">
      <c r="A75" s="148"/>
      <c r="D75" s="149"/>
      <c r="E75" s="82"/>
    </row>
    <row r="76" spans="1:5" ht="12.75">
      <c r="A76" s="148"/>
      <c r="D76" s="149"/>
      <c r="E76" s="82"/>
    </row>
    <row r="77" spans="1:5" ht="13.5" thickBot="1">
      <c r="A77" s="150"/>
      <c r="B77" s="151"/>
      <c r="C77" s="151"/>
      <c r="D77" s="152"/>
      <c r="E77" s="82"/>
    </row>
    <row r="78" spans="1:5" ht="12.75">
      <c r="A78" s="145"/>
      <c r="B78" s="146"/>
      <c r="C78" s="146"/>
      <c r="D78" s="147"/>
      <c r="E78" s="82"/>
    </row>
    <row r="79" spans="1:5" ht="12.75">
      <c r="A79" s="148"/>
      <c r="D79" s="149"/>
      <c r="E79" s="82"/>
    </row>
    <row r="80" spans="1:5" ht="12.75">
      <c r="A80" s="148"/>
      <c r="D80" s="149"/>
      <c r="E80" s="82"/>
    </row>
    <row r="81" spans="1:5" ht="12.75">
      <c r="A81" s="148"/>
      <c r="D81" s="149"/>
      <c r="E81" s="82"/>
    </row>
    <row r="82" spans="1:5" ht="12.75">
      <c r="A82" s="148"/>
      <c r="D82" s="149"/>
      <c r="E82" s="82"/>
    </row>
    <row r="83" spans="1:5" ht="13.5" thickBot="1">
      <c r="A83" s="150"/>
      <c r="B83" s="151"/>
      <c r="C83" s="151"/>
      <c r="D83" s="152"/>
      <c r="E83" s="82"/>
    </row>
    <row r="84" spans="1:5" ht="12.75">
      <c r="A84" s="145"/>
      <c r="B84" s="146"/>
      <c r="C84" s="146"/>
      <c r="D84" s="147" t="s">
        <v>392</v>
      </c>
      <c r="E84" s="82"/>
    </row>
    <row r="85" spans="1:5" ht="12.75">
      <c r="A85" s="148"/>
      <c r="D85" s="149"/>
      <c r="E85" s="82"/>
    </row>
    <row r="86" spans="1:5" ht="12.75">
      <c r="A86" s="148"/>
      <c r="D86" s="149"/>
      <c r="E86" s="82"/>
    </row>
    <row r="87" spans="1:5" ht="12.75">
      <c r="A87" s="148"/>
      <c r="D87" s="149" t="s">
        <v>291</v>
      </c>
      <c r="E87" s="82"/>
    </row>
    <row r="88" spans="1:5" ht="12.75">
      <c r="A88" s="148"/>
      <c r="D88" s="149"/>
      <c r="E88" s="82"/>
    </row>
    <row r="89" spans="1:5" ht="13.5" thickBot="1">
      <c r="A89" s="150"/>
      <c r="B89" s="151"/>
      <c r="C89" s="151"/>
      <c r="D89" s="152"/>
      <c r="E89" s="82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6.57421875" style="27" customWidth="1"/>
    <col min="5" max="16384" width="9.140625" style="27" customWidth="1"/>
  </cols>
  <sheetData>
    <row r="1" spans="1:6" ht="15.75">
      <c r="A1" s="355" t="s">
        <v>633</v>
      </c>
      <c r="B1" s="356"/>
      <c r="C1" s="356"/>
      <c r="D1" s="356"/>
      <c r="E1" s="356"/>
      <c r="F1" s="356"/>
    </row>
    <row r="2" spans="1:6" ht="15.75">
      <c r="A2" s="355" t="s">
        <v>634</v>
      </c>
      <c r="B2" s="356" t="s">
        <v>175</v>
      </c>
      <c r="C2" s="356"/>
      <c r="D2" s="356"/>
      <c r="E2" s="356"/>
      <c r="F2" s="356"/>
    </row>
    <row r="3" spans="1:6" ht="12.75">
      <c r="A3" s="356"/>
      <c r="B3" s="356"/>
      <c r="C3" s="356"/>
      <c r="D3" s="356"/>
      <c r="E3" s="356"/>
      <c r="F3" s="356"/>
    </row>
    <row r="4" spans="1:6" ht="31.5">
      <c r="A4" s="357" t="s">
        <v>843</v>
      </c>
      <c r="B4" s="358" t="s">
        <v>197</v>
      </c>
      <c r="C4" s="358" t="s">
        <v>266</v>
      </c>
      <c r="D4" s="358" t="s">
        <v>199</v>
      </c>
      <c r="E4" s="356"/>
      <c r="F4" s="356"/>
    </row>
    <row r="5" spans="1:6" ht="15.75">
      <c r="A5" s="359" t="s">
        <v>460</v>
      </c>
      <c r="B5" s="359" t="s">
        <v>200</v>
      </c>
      <c r="C5" s="358" t="s">
        <v>201</v>
      </c>
      <c r="D5" s="356"/>
      <c r="E5" s="356"/>
      <c r="F5" s="356"/>
    </row>
    <row r="6" spans="1:6" ht="12.75">
      <c r="A6" s="360" t="s">
        <v>635</v>
      </c>
      <c r="B6" s="360"/>
      <c r="C6" s="360"/>
      <c r="D6" s="360"/>
      <c r="E6" s="356"/>
      <c r="F6" s="356"/>
    </row>
    <row r="7" spans="1:6" ht="25.5">
      <c r="A7" s="359" t="s">
        <v>461</v>
      </c>
      <c r="B7" s="359" t="s">
        <v>636</v>
      </c>
      <c r="C7" s="358" t="s">
        <v>201</v>
      </c>
      <c r="D7" s="361" t="s">
        <v>651</v>
      </c>
      <c r="E7" s="356"/>
      <c r="F7" s="356"/>
    </row>
    <row r="8" spans="1:6" ht="38.25">
      <c r="A8" s="359" t="s">
        <v>743</v>
      </c>
      <c r="B8" s="362" t="s">
        <v>637</v>
      </c>
      <c r="C8" s="363" t="s">
        <v>324</v>
      </c>
      <c r="D8" s="356" t="s">
        <v>176</v>
      </c>
      <c r="E8" s="356"/>
      <c r="F8" s="356"/>
    </row>
    <row r="9" spans="1:6" ht="38.25">
      <c r="A9" s="359" t="s">
        <v>744</v>
      </c>
      <c r="B9" s="362" t="s">
        <v>638</v>
      </c>
      <c r="C9" s="356" t="s">
        <v>177</v>
      </c>
      <c r="D9" s="364">
        <v>42039</v>
      </c>
      <c r="E9" s="356"/>
      <c r="F9" s="356"/>
    </row>
    <row r="10" spans="1:6" ht="12.75">
      <c r="A10" s="359"/>
      <c r="B10" s="359"/>
      <c r="C10" s="363" t="s">
        <v>178</v>
      </c>
      <c r="D10" s="356" t="s">
        <v>179</v>
      </c>
      <c r="E10" s="356"/>
      <c r="F10" s="356"/>
    </row>
    <row r="11" spans="1:6" ht="12.75">
      <c r="A11" s="356" t="s">
        <v>208</v>
      </c>
      <c r="B11" s="356" t="s">
        <v>180</v>
      </c>
      <c r="C11" s="356" t="s">
        <v>201</v>
      </c>
      <c r="D11" s="364" t="s">
        <v>181</v>
      </c>
      <c r="E11" s="356"/>
      <c r="F11" s="356"/>
    </row>
    <row r="12" spans="1:6" ht="12.75">
      <c r="A12" s="356"/>
      <c r="B12" s="356"/>
      <c r="C12" s="356"/>
      <c r="D12" s="356"/>
      <c r="E12" s="356"/>
      <c r="F12" s="356"/>
    </row>
    <row r="13" spans="1:6" ht="16.5" customHeight="1">
      <c r="A13" s="486"/>
      <c r="B13" s="487"/>
      <c r="C13" s="487"/>
      <c r="D13" s="487"/>
      <c r="E13" s="487"/>
      <c r="F13" s="487"/>
    </row>
    <row r="14" spans="1:6" ht="12.75">
      <c r="A14" s="486" t="s">
        <v>639</v>
      </c>
      <c r="B14" s="487"/>
      <c r="C14" s="487"/>
      <c r="D14" s="487"/>
      <c r="E14" s="487"/>
      <c r="F14" s="487"/>
    </row>
    <row r="15" spans="1:6" ht="12.75">
      <c r="A15" s="486" t="s">
        <v>640</v>
      </c>
      <c r="B15" s="487"/>
      <c r="C15" s="487"/>
      <c r="D15" s="487"/>
      <c r="E15" s="487"/>
      <c r="F15" s="487"/>
    </row>
    <row r="16" spans="1:6" ht="12.75">
      <c r="A16" s="356" t="s">
        <v>641</v>
      </c>
      <c r="B16" s="356"/>
      <c r="C16" s="356"/>
      <c r="D16" s="356"/>
      <c r="E16" s="356"/>
      <c r="F16" s="356"/>
    </row>
    <row r="71" ht="13.5" thickBot="1"/>
    <row r="72" spans="1:5" ht="12.75">
      <c r="A72" s="145"/>
      <c r="B72" s="146"/>
      <c r="C72" s="146"/>
      <c r="D72" s="147"/>
      <c r="E72" s="82"/>
    </row>
    <row r="73" spans="1:5" ht="12.75">
      <c r="A73" s="148"/>
      <c r="D73" s="149"/>
      <c r="E73" s="82"/>
    </row>
    <row r="74" spans="1:5" ht="12.75">
      <c r="A74" s="148"/>
      <c r="D74" s="149"/>
      <c r="E74" s="82"/>
    </row>
    <row r="75" spans="1:5" ht="12.75">
      <c r="A75" s="148"/>
      <c r="D75" s="149"/>
      <c r="E75" s="82"/>
    </row>
    <row r="76" spans="1:5" ht="12.75">
      <c r="A76" s="148"/>
      <c r="D76" s="149"/>
      <c r="E76" s="82"/>
    </row>
    <row r="77" spans="1:5" ht="13.5" thickBot="1">
      <c r="A77" s="150"/>
      <c r="B77" s="151"/>
      <c r="C77" s="151"/>
      <c r="D77" s="152"/>
      <c r="E77" s="82"/>
    </row>
    <row r="78" spans="1:5" ht="12.75">
      <c r="A78" s="145"/>
      <c r="B78" s="146"/>
      <c r="C78" s="146"/>
      <c r="D78" s="147"/>
      <c r="E78" s="82"/>
    </row>
    <row r="79" spans="1:5" ht="12.75">
      <c r="A79" s="148"/>
      <c r="D79" s="149"/>
      <c r="E79" s="82"/>
    </row>
    <row r="80" spans="1:5" ht="12.75">
      <c r="A80" s="148"/>
      <c r="D80" s="149"/>
      <c r="E80" s="82"/>
    </row>
    <row r="81" spans="1:5" ht="12.75">
      <c r="A81" s="148"/>
      <c r="D81" s="149"/>
      <c r="E81" s="82"/>
    </row>
    <row r="82" spans="1:5" ht="12.75">
      <c r="A82" s="148"/>
      <c r="D82" s="149"/>
      <c r="E82" s="82"/>
    </row>
    <row r="83" spans="1:5" ht="13.5" thickBot="1">
      <c r="A83" s="150"/>
      <c r="B83" s="151"/>
      <c r="C83" s="151"/>
      <c r="D83" s="152"/>
      <c r="E83" s="82"/>
    </row>
    <row r="84" spans="1:5" ht="12.75">
      <c r="A84" s="145"/>
      <c r="B84" s="146"/>
      <c r="C84" s="146"/>
      <c r="D84" s="147" t="s">
        <v>392</v>
      </c>
      <c r="E84" s="82"/>
    </row>
    <row r="85" spans="1:5" ht="12.75">
      <c r="A85" s="148"/>
      <c r="D85" s="149"/>
      <c r="E85" s="82"/>
    </row>
    <row r="86" spans="1:5" ht="12.75">
      <c r="A86" s="148"/>
      <c r="D86" s="149"/>
      <c r="E86" s="82"/>
    </row>
    <row r="87" spans="1:5" ht="12.75">
      <c r="A87" s="148"/>
      <c r="D87" s="149" t="s">
        <v>291</v>
      </c>
      <c r="E87" s="82"/>
    </row>
    <row r="88" spans="1:5" ht="12.75">
      <c r="A88" s="148"/>
      <c r="D88" s="149"/>
      <c r="E88" s="82"/>
    </row>
    <row r="89" spans="1:5" ht="13.5" thickBot="1">
      <c r="A89" s="150"/>
      <c r="B89" s="151"/>
      <c r="C89" s="151"/>
      <c r="D89" s="152"/>
      <c r="E89" s="82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22.57421875" style="27" customWidth="1"/>
    <col min="5" max="16384" width="9.140625" style="27" customWidth="1"/>
  </cols>
  <sheetData>
    <row r="1" ht="15.75">
      <c r="A1" s="59" t="s">
        <v>642</v>
      </c>
    </row>
    <row r="2" ht="15.75">
      <c r="A2" s="59" t="s">
        <v>643</v>
      </c>
    </row>
    <row r="4" spans="1:4" ht="31.5">
      <c r="A4" s="60" t="s">
        <v>843</v>
      </c>
      <c r="B4" s="61" t="s">
        <v>197</v>
      </c>
      <c r="C4" s="61" t="s">
        <v>266</v>
      </c>
      <c r="D4" s="61" t="s">
        <v>199</v>
      </c>
    </row>
    <row r="5" spans="1:4" ht="15.75">
      <c r="A5" s="67" t="s">
        <v>460</v>
      </c>
      <c r="B5" s="67" t="s">
        <v>200</v>
      </c>
      <c r="C5" s="61" t="s">
        <v>201</v>
      </c>
      <c r="D5" s="488" t="s">
        <v>644</v>
      </c>
    </row>
    <row r="6" spans="1:4" ht="25.5">
      <c r="A6" s="67" t="s">
        <v>461</v>
      </c>
      <c r="B6" s="105" t="s">
        <v>645</v>
      </c>
      <c r="C6" s="61" t="s">
        <v>201</v>
      </c>
      <c r="D6" s="489"/>
    </row>
    <row r="7" spans="1:4" ht="25.5">
      <c r="A7" s="67" t="s">
        <v>743</v>
      </c>
      <c r="B7" s="105" t="s">
        <v>646</v>
      </c>
      <c r="C7" s="61" t="s">
        <v>201</v>
      </c>
      <c r="D7" s="489"/>
    </row>
    <row r="71" ht="13.5" thickBot="1"/>
    <row r="72" spans="1:5" ht="12.75">
      <c r="A72" s="145"/>
      <c r="B72" s="146"/>
      <c r="C72" s="146"/>
      <c r="D72" s="147"/>
      <c r="E72" s="82"/>
    </row>
    <row r="73" spans="1:5" ht="12.75">
      <c r="A73" s="148"/>
      <c r="D73" s="149"/>
      <c r="E73" s="82"/>
    </row>
    <row r="74" spans="1:5" ht="12.75">
      <c r="A74" s="148"/>
      <c r="D74" s="149"/>
      <c r="E74" s="82"/>
    </row>
    <row r="75" spans="1:5" ht="12.75">
      <c r="A75" s="148"/>
      <c r="D75" s="149"/>
      <c r="E75" s="82"/>
    </row>
    <row r="76" spans="1:5" ht="12.75">
      <c r="A76" s="148"/>
      <c r="D76" s="149"/>
      <c r="E76" s="82"/>
    </row>
    <row r="77" spans="1:5" ht="13.5" thickBot="1">
      <c r="A77" s="150"/>
      <c r="B77" s="151"/>
      <c r="C77" s="151"/>
      <c r="D77" s="152"/>
      <c r="E77" s="82"/>
    </row>
    <row r="78" spans="1:5" ht="12.75">
      <c r="A78" s="145"/>
      <c r="B78" s="146"/>
      <c r="C78" s="146"/>
      <c r="D78" s="147"/>
      <c r="E78" s="82"/>
    </row>
    <row r="79" spans="1:5" ht="12.75">
      <c r="A79" s="148"/>
      <c r="D79" s="149"/>
      <c r="E79" s="82"/>
    </row>
    <row r="80" spans="1:5" ht="12.75">
      <c r="A80" s="148"/>
      <c r="D80" s="149"/>
      <c r="E80" s="82"/>
    </row>
    <row r="81" spans="1:5" ht="12.75">
      <c r="A81" s="148"/>
      <c r="D81" s="149"/>
      <c r="E81" s="82"/>
    </row>
    <row r="82" spans="1:5" ht="12.75">
      <c r="A82" s="148"/>
      <c r="D82" s="149"/>
      <c r="E82" s="82"/>
    </row>
    <row r="83" spans="1:5" ht="13.5" thickBot="1">
      <c r="A83" s="150"/>
      <c r="B83" s="151"/>
      <c r="C83" s="151"/>
      <c r="D83" s="152"/>
      <c r="E83" s="82"/>
    </row>
    <row r="84" spans="1:5" ht="12.75">
      <c r="A84" s="145"/>
      <c r="B84" s="146"/>
      <c r="C84" s="146"/>
      <c r="D84" s="147" t="s">
        <v>392</v>
      </c>
      <c r="E84" s="82"/>
    </row>
    <row r="85" spans="1:5" ht="12.75">
      <c r="A85" s="148"/>
      <c r="D85" s="149"/>
      <c r="E85" s="82"/>
    </row>
    <row r="86" spans="1:5" ht="12.75">
      <c r="A86" s="148"/>
      <c r="D86" s="149"/>
      <c r="E86" s="82"/>
    </row>
    <row r="87" spans="1:5" ht="12.75">
      <c r="A87" s="148"/>
      <c r="D87" s="149" t="s">
        <v>291</v>
      </c>
      <c r="E87" s="82"/>
    </row>
    <row r="88" spans="1:5" ht="12.75">
      <c r="A88" s="148"/>
      <c r="D88" s="149"/>
      <c r="E88" s="82"/>
    </row>
    <row r="89" spans="1:5" ht="13.5" thickBot="1">
      <c r="A89" s="150"/>
      <c r="B89" s="151"/>
      <c r="C89" s="151"/>
      <c r="D89" s="152"/>
      <c r="E89" s="82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2018-08-02T05:00:19Z</dcterms:modified>
  <cp:category/>
  <cp:version/>
  <cp:contentType/>
  <cp:contentStatus/>
</cp:coreProperties>
</file>