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965" windowWidth="15480" windowHeight="1140" firstSheet="10" activeTab="13"/>
  </bookViews>
  <sheets>
    <sheet name="Форма2.1,2.2_СведМКД" sheetId="1" r:id="rId1"/>
    <sheet name="Ф2.3СведВыпРаб" sheetId="2" r:id="rId2"/>
    <sheet name="Ф2.4СведКомУсл" sheetId="3" r:id="rId3"/>
    <sheet name="Ф2.4СведКомУсл2016" sheetId="4" r:id="rId4"/>
    <sheet name="Ф2.4СведКомУсл2017" sheetId="5" r:id="rId5"/>
    <sheet name="Ф2.4КомУсл2017_2018" sheetId="6" r:id="rId6"/>
    <sheet name="Ф2.5СведОбщИмущз" sheetId="7" r:id="rId7"/>
    <sheet name="Ф2.6СведКапРем" sheetId="8" r:id="rId8"/>
    <sheet name="Ф2.7СведОбщСобр" sheetId="9" r:id="rId9"/>
    <sheet name="ХарактеристДома" sheetId="10" r:id="rId10"/>
    <sheet name="КоммунУслуги2015" sheetId="11" r:id="rId11"/>
    <sheet name="Итог2015" sheetId="12" r:id="rId12"/>
    <sheet name="Итог2016" sheetId="13" r:id="rId13"/>
    <sheet name="Итог2017" sheetId="14" r:id="rId14"/>
  </sheets>
  <definedNames>
    <definedName name="_xlnm.Print_Area" localSheetId="12">'Итог2016'!$A$1:$D$146</definedName>
    <definedName name="_xlnm.Print_Area" localSheetId="13">'Итог2017'!$A$1:$D$154</definedName>
    <definedName name="_xlnm.Print_Area" localSheetId="2">'Ф2.4СведКомУсл'!$A$117:$D$131</definedName>
  </definedNames>
  <calcPr fullCalcOnLoad="1"/>
</workbook>
</file>

<file path=xl/sharedStrings.xml><?xml version="1.0" encoding="utf-8"?>
<sst xmlns="http://schemas.openxmlformats.org/spreadsheetml/2006/main" count="3422" uniqueCount="779">
  <si>
    <t>с 01.07.2017  по 30.06.2018</t>
  </si>
  <si>
    <t>Приказ РЭК Вологодской области от 17.12.14 № 922, изм.№675-р от 20.12.2016</t>
  </si>
  <si>
    <t>Приказ РЭК Вологодской области от 21.01.15 № 35, приложение к приказу №47-р от 30.05.2017</t>
  </si>
  <si>
    <t>Приказ РЭК Вологодской области №47-р от30.05.2017</t>
  </si>
  <si>
    <t>Приказ РЭК Вологодской области от 17.12.14 № 923, изм.№676-р от 20.12.2016</t>
  </si>
  <si>
    <t>Приказ РЭК Вологодской области от 18.12.14 № 950 (изм. №679 от 20.12.2016)</t>
  </si>
  <si>
    <t>Тариф, установленный для потребителей (подогрев воды)</t>
  </si>
  <si>
    <t>руб/м3</t>
  </si>
  <si>
    <t>Приказы РЭК Вологодской области о № 951от 18.12.2014, №950 от 30.12.2014</t>
  </si>
  <si>
    <t>Приказ РЭК Вологодской области от 28.08.12 № 288, Приказ РЭК Вологодской области от 25.04.14 № 74</t>
  </si>
  <si>
    <t xml:space="preserve">Плата за газоснабжение </t>
  </si>
  <si>
    <t>Приказ Департамента ТЭК и ТР Вологодской обл.№515 -р от 16.12.2016</t>
  </si>
  <si>
    <r>
      <t xml:space="preserve">*  </t>
    </r>
    <r>
      <rPr>
        <sz val="10"/>
        <rFont val="Times New Roman"/>
        <family val="1"/>
      </rPr>
      <t>Приказ РЭК о нормативах с повышающими коэф. №34 от 21.01.2015 отменен Приказом РЭК №289 от 15.09.2015</t>
    </r>
  </si>
  <si>
    <t>ПЕРЕКРЫТИЯ И ПОКРЫТИЯ
при выявлении повреждений и нарушений - разработка плана восстановительных работ (при необходимости), проведение восстановительных работ</t>
  </si>
  <si>
    <t>БАЛКИ (РИГЕЛИ) ПЕРЕКРЫТИЙ И ПОКРЫТИЙ
при выявлении повреждений и нарушений - разработка плана восстановительных работ (при необходимости), проведение восстановительных работ</t>
  </si>
  <si>
    <t>КРЫШИ И ВОДОСТОЧНАЯ СИСТЕМА
при выявлении нарушений, приводящих к протечкам, незамедлительное их устранение. В остальных случаях разработка плана восстановительных работ (при необходимости), проведение восстановительных работ.</t>
  </si>
  <si>
    <t>ЛЕСТНИЦЫ
при выявлении повреждений и нарушений лестниц - разработка плана восстановительных работ (при необходимости) проведение восстановительных работ</t>
  </si>
  <si>
    <t>ФАСАДЫ
при выявлении повреждений и нарушений - разработка план, восстановительных работ (при необходимости), проведение восстановительных работ</t>
  </si>
  <si>
    <t>ВНУТРЕННЯЯ ОТДЕЛКА
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причин нарушения</t>
  </si>
  <si>
    <t>ПОЛЫ
при выявлении повреждений и нарушений - разработка плана восстановительных работ (при необходимости), проведение восстановительных работ</t>
  </si>
  <si>
    <t>ОКОННЫЕ И ДВЕРНЫЕ ЗАПОЛНЕНИЯ ПОМЕЩЕНИЙ
при выявлении нарушений в отопительный период незамедлительный ремонт. В остальных случаях - разработка плана восстановительных работ (при необходимости), проведение восстановительных работ. (восстановление остекления до 5 кв.м/дом. смена, восстановление отдельных элементов, частичная замена оконных и дверных заполнений)</t>
  </si>
  <si>
    <t>СИСТЕМЫ ВЕНТИЛЯЦИИ
устранение неплотностей в вентиляционных каналах и шахтах, устранение засоров в каналах</t>
  </si>
  <si>
    <t xml:space="preserve">ИНДИВИДУАЛЬНЫЙ ТЕПЛОВОЙ ПУНКТ
при выявлении повреждений и нарушений - разработка плана восстановительных работ (при необходимости), проведение восстановительных работ. </t>
  </si>
  <si>
    <t>СИСТЕМЫ ВОДОСНАБЖЕНИЯ (ХОЛОДНОГО И ГОРЯЧЕГО), ОТОПЛЕНИЯ И ВОДООТВЕДЕНИЯ
замена неисправных контрольно-измерительных приборов (манометров, термометров и т.н.)</t>
  </si>
  <si>
    <t>восстановление работоспособности (ремонт, замена) оборудования и отопительных приборов, водоразборных приборов (кранов и т.п.), относящихся к общему имуществу в многоквартирном доме (восстановление теплоизоляции трубопроводов систем отопления и горячего водоснабжения в подвальных и чердачных помещениях до 1 м/дом, смена отдельных участков трубопроводов холодного и горячего водоснабжения, канализации из металлических труб и из специальных труб высокой плотности протяженностью до 2 м.п.</t>
  </si>
  <si>
    <t>ЭЛЕКТРООБОРУДОВАНИЕ
восстановление цепей заземления по результатам проверки</t>
  </si>
  <si>
    <t>ВНУТРИДОМОВОЕ ГАЗОВОЕ ОБОРУДОВАНИЕ
окраска газопроводов масляными составами</t>
  </si>
  <si>
    <t>Генеральный директор ОАО "Фрязиново" _______________ Ярмолович И.Ю.</t>
  </si>
  <si>
    <t>Главный экономист                                     ________________Локтев А.С.</t>
  </si>
  <si>
    <t>3 раза/неделю</t>
  </si>
  <si>
    <t>6 раз/неделю</t>
  </si>
  <si>
    <t>Уборка придомовой территории</t>
  </si>
  <si>
    <t>Аварийное обслуживание</t>
  </si>
  <si>
    <t>Работы, необходимые для надлежащего содержания несущих конструкций</t>
  </si>
  <si>
    <t>2 раза/год</t>
  </si>
  <si>
    <t>Работы, необходимые для надлежащего содержании систем теплоснабжения, водоснабжения  и водоотведения</t>
  </si>
  <si>
    <t>1 раз/неделю</t>
  </si>
  <si>
    <t>Устранение выявленных неисправностей, текущий (аврийный) ремонт.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</si>
  <si>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</si>
  <si>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</si>
  <si>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</si>
  <si>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</si>
  <si>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</si>
  <si>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</si>
  <si>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</si>
  <si>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-     переплата потребителями</t>
  </si>
  <si>
    <t>-     задолженность потребителей</t>
  </si>
  <si>
    <t>Переходящие остатки денежных средств (на конец периода), в том числе:</t>
  </si>
  <si>
    <t>переплата потребителями</t>
  </si>
  <si>
    <t>задолженность потребителей</t>
  </si>
  <si>
    <t>Информация о предоставленных коммунальных услугах (заполняется по каждой коммунальной услуге</t>
  </si>
  <si>
    <t>37.1</t>
  </si>
  <si>
    <t>Теплоснабжение</t>
  </si>
  <si>
    <t>38.1</t>
  </si>
  <si>
    <t>39.1</t>
  </si>
  <si>
    <t>Общий объем потребления</t>
  </si>
  <si>
    <t>нат. показ.</t>
  </si>
  <si>
    <t>40.1</t>
  </si>
  <si>
    <t>41.1</t>
  </si>
  <si>
    <t>Начислено потребителям</t>
  </si>
  <si>
    <t>42.1</t>
  </si>
  <si>
    <t>Оплачено потребителями</t>
  </si>
  <si>
    <t>43.1</t>
  </si>
  <si>
    <t>44.1</t>
  </si>
  <si>
    <t>Начислено поставщиком (поставщиками) коммунального ресурса с НДС</t>
  </si>
  <si>
    <t>&lt; --</t>
  </si>
  <si>
    <t>45.1</t>
  </si>
  <si>
    <t>Оплачено поставщику (поставщикам) коммунального ресурса</t>
  </si>
  <si>
    <t>46.1</t>
  </si>
  <si>
    <t>Задолженность перед поставщиком (поставщиками) коммунального ресурса</t>
  </si>
  <si>
    <t>47.1</t>
  </si>
  <si>
    <t>Суммы пени и штрафов, уплаченные поставщику (поставщикам) коммунального ресурса</t>
  </si>
  <si>
    <t>37.2</t>
  </si>
  <si>
    <t>38.2</t>
  </si>
  <si>
    <t>м.куб.</t>
  </si>
  <si>
    <t>39.2</t>
  </si>
  <si>
    <t>40.2</t>
  </si>
  <si>
    <t>41.2</t>
  </si>
  <si>
    <t>42.2</t>
  </si>
  <si>
    <t>43.2</t>
  </si>
  <si>
    <t>44.2</t>
  </si>
  <si>
    <t>45.2</t>
  </si>
  <si>
    <t>46.2</t>
  </si>
  <si>
    <t>47.2</t>
  </si>
  <si>
    <t>37.3</t>
  </si>
  <si>
    <t>38.3</t>
  </si>
  <si>
    <t>39.3</t>
  </si>
  <si>
    <t>40.3</t>
  </si>
  <si>
    <t>41.3</t>
  </si>
  <si>
    <t>42.3</t>
  </si>
  <si>
    <t>43.3</t>
  </si>
  <si>
    <t>44.3</t>
  </si>
  <si>
    <t>45.3</t>
  </si>
  <si>
    <t>46.3</t>
  </si>
  <si>
    <t>47.3</t>
  </si>
  <si>
    <t>37.4</t>
  </si>
  <si>
    <t xml:space="preserve">Электроэнергия </t>
  </si>
  <si>
    <t>38.4</t>
  </si>
  <si>
    <t>39.4</t>
  </si>
  <si>
    <t>40.4</t>
  </si>
  <si>
    <t>41.4</t>
  </si>
  <si>
    <t>42.4</t>
  </si>
  <si>
    <t>43.4</t>
  </si>
  <si>
    <t>44.4</t>
  </si>
  <si>
    <t>45.4</t>
  </si>
  <si>
    <t>46.4</t>
  </si>
  <si>
    <t>47.4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</si>
  <si>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</si>
  <si>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</si>
  <si>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с 01.01.2016  по 30.06.2016</t>
  </si>
  <si>
    <t>Холодная   вода</t>
  </si>
  <si>
    <t>МУП "Вологдагорводоканал" ИНН_3525023596</t>
  </si>
  <si>
    <t>Приказ РЭК Вологодской области от 17.12.14 № 922, изм.№670 от 30.11.2015</t>
  </si>
  <si>
    <t>м3/чел/месяц</t>
  </si>
  <si>
    <t>м3/м2 общ.пл./мес</t>
  </si>
  <si>
    <t>м3/чел./месяц</t>
  </si>
  <si>
    <t>Нормативный правовой акт, устанавливающий норматив потребления коммунальной услуги при отсутствии приборов учета</t>
  </si>
  <si>
    <t>МУП «Вологдагортеплосеть»  ИНН 3525000077</t>
  </si>
  <si>
    <t>Гкал/кв.м/месяц</t>
  </si>
  <si>
    <t>Приказ РЭК Вологодской области от 05.11.2014  № 488 *</t>
  </si>
  <si>
    <t>Горячее водоснабжение</t>
  </si>
  <si>
    <t>Норматив потребления для жилищного сектора в месяц</t>
  </si>
  <si>
    <t>кВт*час</t>
  </si>
  <si>
    <t>ОАО "Вологодская сбытовая компания" ИНН 3525154831</t>
  </si>
  <si>
    <t>квт*ч/1чел в мес</t>
  </si>
  <si>
    <t>97 *</t>
  </si>
  <si>
    <t>квт*ч/1м2 общ.пл/месяц</t>
  </si>
  <si>
    <t xml:space="preserve">Норматив потребления коммунальной услуги на общедомовые нужды при отсутствии общедомового прибора учета дома с лифтом </t>
  </si>
  <si>
    <t>12_1</t>
  </si>
  <si>
    <t>* размер норматива потребления  зависит от количества комнат в квартире и количества проживающих в ней соглано приложению№1 Приказа РЭК Вологодской области от 28.08.12 № 288</t>
  </si>
  <si>
    <t>Газ</t>
  </si>
  <si>
    <t>Предоставляется через договор с собственником</t>
  </si>
  <si>
    <t>1000 куб.м.</t>
  </si>
  <si>
    <t xml:space="preserve"> ИНН_3525104171</t>
  </si>
  <si>
    <t>Приказ РЭК Вологодской области от 09.12.15  № 743</t>
  </si>
  <si>
    <t>Приказ РЭК Вологодской области от 28.08.12 № 289</t>
  </si>
  <si>
    <t>с 01.07.2016  по 30.06.2017</t>
  </si>
  <si>
    <t>руб./Гкал</t>
  </si>
  <si>
    <t>Плата за газоснабжение **</t>
  </si>
  <si>
    <t>руб/чел</t>
  </si>
  <si>
    <t>Цена на природный газ</t>
  </si>
  <si>
    <t>руб./1000 куб.м</t>
  </si>
  <si>
    <t xml:space="preserve"> ИНН_3525104171 ООО "Газпроммежрегионгаз Вологда"(приготовление пищи и горячее водоснабжение)</t>
  </si>
  <si>
    <t>**  - с использованием газовой плиты при наличии центрального отопления и центрального горячего водоснабжения.</t>
  </si>
  <si>
    <r>
      <t xml:space="preserve">*  </t>
    </r>
    <r>
      <rPr>
        <sz val="10"/>
        <rFont val="Times New Roman"/>
        <family val="1"/>
      </rPr>
      <t>Приказ РЭК о нормативах с повышющими коэф. №34 от 21.01.2015 отменен Приказом РЭК №289 от 15.09.2015</t>
    </r>
  </si>
  <si>
    <t>Направлено исковых заявлений</t>
  </si>
  <si>
    <t>Получено денежных средств по результатам претензионно-исковой работы</t>
  </si>
  <si>
    <t>МУП «Вологдагортеплосеть» ИНН3525000077/352501001 договор №2753 от 22.04.2008 Предмет договора:  "Отпуск тепловой энергии"</t>
  </si>
  <si>
    <t>Гкал</t>
  </si>
  <si>
    <t>кВт.ч</t>
  </si>
  <si>
    <t>Тарифы на коммунальные услуги на 2015 год</t>
  </si>
  <si>
    <t>Наименование услуги</t>
  </si>
  <si>
    <t>ед. измерения</t>
  </si>
  <si>
    <t>с 01.01.15</t>
  </si>
  <si>
    <t xml:space="preserve">с 01.07.15 </t>
  </si>
  <si>
    <t>Холодная вода с учетом инвестиционной надбавки для потребителей МУП ЖКХ "Вологдагорводоканал" (с НДС)</t>
  </si>
  <si>
    <t>Руб/куб. м</t>
  </si>
  <si>
    <t>Приказ РЭК Вологодской области от 17.12.14 № 922</t>
  </si>
  <si>
    <t>Холодное водоснабжение помещений (норматив потребления в месяц)</t>
  </si>
  <si>
    <t>Куб.м/чел.(*)</t>
  </si>
  <si>
    <t>Приказ РЭК Вологодской области от 21.01.15 № 35</t>
  </si>
  <si>
    <t>Тариф на водоотведение и очистку сточных вод для потребителей МУП ЖКХ "Вологдагорводоканал" (с НДС)</t>
  </si>
  <si>
    <t>Приказ РЭК Вологодской области от 17.12.14 № 923</t>
  </si>
  <si>
    <t>Водоотведение (норматив в месяц)</t>
  </si>
  <si>
    <t>Отопление</t>
  </si>
  <si>
    <t>Тариф на тепловую энергию, отпускаемую МУП "Вологдагортеплосеть" (с НДС)</t>
  </si>
  <si>
    <t>Руб/Гкал</t>
  </si>
  <si>
    <t>Приказ РЭК Вологодской области от 18.12.14 № 950 (изм. №2 от 12.01.2015)</t>
  </si>
  <si>
    <t>Приказ РЭК Вологодской области от 21.01.15 № 34</t>
  </si>
  <si>
    <t>Приказ РЭК Вологодской области от 18.12.14 № 951</t>
  </si>
  <si>
    <t>Норматив потребления по отоплению 1-2 этажный дом</t>
  </si>
  <si>
    <t>Гкал/кв. м</t>
  </si>
  <si>
    <t>Норматив потребления по отоплению 3-4 этажный дом</t>
  </si>
  <si>
    <t>Норматив потребления по отоплению 5-9 этажный дом</t>
  </si>
  <si>
    <t>Норматив потребления по отоплению 10 и более этажный дом</t>
  </si>
  <si>
    <r>
      <t>4</t>
    </r>
    <r>
      <rPr>
        <sz val="12"/>
        <rFont val="Times New Roman"/>
        <family val="1"/>
      </rPr>
      <t>.</t>
    </r>
  </si>
  <si>
    <t xml:space="preserve">Горячее водоснабжение </t>
  </si>
  <si>
    <t>Тариф на горячее водоснабжение</t>
  </si>
  <si>
    <t>Норматив для потребителей жилищного сектора (с НДС)</t>
  </si>
  <si>
    <t>М.куб/чел.(*)</t>
  </si>
  <si>
    <t>в месяц</t>
  </si>
  <si>
    <t>3.846</t>
  </si>
  <si>
    <t>4.195</t>
  </si>
  <si>
    <t>Электроснабжение</t>
  </si>
  <si>
    <t>Тариф на электрическую энергию в домах, оборудованных электрическими плитами</t>
  </si>
  <si>
    <t>Приказ РЭК Вологодской области от 25.12.2014 № 991</t>
  </si>
  <si>
    <t>Тариф на электрическую энергию в домах, оборудованных газовыми плитами</t>
  </si>
  <si>
    <t>* - в домах, с водопроводом, канализацией, ваннами, с централизованным горячим водоснабжением</t>
  </si>
  <si>
    <t>** - с использованием газовой плиты при наличии центрального отопления и централизованного горячего водоснабжения</t>
  </si>
  <si>
    <t>ОАО "Вологодская сбытовая компания" ИНН3525154831/091750001 договор №6741.12 от 01.10.2014</t>
  </si>
  <si>
    <t>ПЕРЕЧЕНЬ</t>
  </si>
  <si>
    <t>данных технического состояниия многоквартирного дома</t>
  </si>
  <si>
    <t>Основание управления</t>
  </si>
  <si>
    <t>Протокол ОСС  21.11.2011 г.</t>
  </si>
  <si>
    <t>Дата Начала Управления</t>
  </si>
  <si>
    <t>01.01.2012 г.</t>
  </si>
  <si>
    <t>Наименование показателей</t>
  </si>
  <si>
    <t>Един. изм.</t>
  </si>
  <si>
    <t>№                     п/п</t>
  </si>
  <si>
    <t>Значение показателей</t>
  </si>
  <si>
    <t>Адрес многоквартирного дома</t>
  </si>
  <si>
    <t>текст</t>
  </si>
  <si>
    <t>ул. Некрасова, д. 66</t>
  </si>
  <si>
    <t>Код субъекта Российской Федерации</t>
  </si>
  <si>
    <t>код ССРФ</t>
  </si>
  <si>
    <t>Код муниципального образования</t>
  </si>
  <si>
    <t>ОКТМО</t>
  </si>
  <si>
    <t>Наименование муниципального образования</t>
  </si>
  <si>
    <t>город Вологда</t>
  </si>
  <si>
    <t>Инвентарный номер здания</t>
  </si>
  <si>
    <t>Кадастровый номер земельного учатска</t>
  </si>
  <si>
    <t>35:24:0305013:1061</t>
  </si>
  <si>
    <t>ХАРАКТЕРИСТИКИ ДОМА</t>
  </si>
  <si>
    <t>серия, тип проекта</t>
  </si>
  <si>
    <t>отсутствует</t>
  </si>
  <si>
    <t>тип жилого дома</t>
  </si>
  <si>
    <t>выбор 1</t>
  </si>
  <si>
    <t>многоквартирный дом</t>
  </si>
  <si>
    <t>количество квартир</t>
  </si>
  <si>
    <t>ед.</t>
  </si>
  <si>
    <t>количество проживающих</t>
  </si>
  <si>
    <t>количество лицевых счетов</t>
  </si>
  <si>
    <t>общая площадь здания</t>
  </si>
  <si>
    <t>кв. м.</t>
  </si>
  <si>
    <t>площадь жилых помещений, в том числе по видам собственности</t>
  </si>
  <si>
    <t>всего</t>
  </si>
  <si>
    <t>частная</t>
  </si>
  <si>
    <t>муниципальная</t>
  </si>
  <si>
    <t>государственная</t>
  </si>
  <si>
    <t>площадь нежилых помещений общего пользования</t>
  </si>
  <si>
    <t>площадь нежилых помещений функционального назначения</t>
  </si>
  <si>
    <t>количество этажей наибольшее</t>
  </si>
  <si>
    <t>количество подъездов</t>
  </si>
  <si>
    <t>год постройки</t>
  </si>
  <si>
    <t>год</t>
  </si>
  <si>
    <t>год проведения реконструкции</t>
  </si>
  <si>
    <t>нет</t>
  </si>
  <si>
    <t>год проведения последнего капитального ремонта</t>
  </si>
  <si>
    <t>вид последнего капремонта</t>
  </si>
  <si>
    <t>выбор 2</t>
  </si>
  <si>
    <t>частичный</t>
  </si>
  <si>
    <t>степень износа здания, в том числе по элементам</t>
  </si>
  <si>
    <t>общая</t>
  </si>
  <si>
    <t>%</t>
  </si>
  <si>
    <t>фундамент</t>
  </si>
  <si>
    <t>несущие стены</t>
  </si>
  <si>
    <t>перекрытия</t>
  </si>
  <si>
    <t>материал несущих стен</t>
  </si>
  <si>
    <t>выбор 3</t>
  </si>
  <si>
    <t>кирпичные (в том числе монолит)</t>
  </si>
  <si>
    <t>СТЕНЫ</t>
  </si>
  <si>
    <t>Форма 2. Сведения о многоквартирном доме, управление которым осуществляет</t>
  </si>
  <si>
    <t>управляющая организация, товарищество, кооператив (заполняется по каждому</t>
  </si>
  <si>
    <t>многоквартирному дому)</t>
  </si>
  <si>
    <t>Форма 2.1. Общие сведения о многоквартирном доме</t>
  </si>
  <si>
    <t>Наименование параметра</t>
  </si>
  <si>
    <t>Ед.изм.</t>
  </si>
  <si>
    <t>Значение</t>
  </si>
  <si>
    <t>Дата заполнения/внесения изменений</t>
  </si>
  <si>
    <t>-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</si>
  <si>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</si>
  <si>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</si>
  <si>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</si>
  <si>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</si>
  <si>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</si>
  <si>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На счете регионального оператора</t>
  </si>
  <si>
    <t>Общая характеристика многоквартирного дома</t>
  </si>
  <si>
    <t>5.</t>
  </si>
  <si>
    <t>6.</t>
  </si>
  <si>
    <t>Год постройки / Год ввода дома в эксплуатацию</t>
  </si>
  <si>
    <t>7.</t>
  </si>
  <si>
    <t>Серия, тип постройки здания</t>
  </si>
  <si>
    <t>8.</t>
  </si>
  <si>
    <t>Тип дома</t>
  </si>
  <si>
    <t>9.</t>
  </si>
  <si>
    <t>Количество этажей:</t>
  </si>
  <si>
    <t>10.</t>
  </si>
  <si>
    <t>-    наибольшее</t>
  </si>
  <si>
    <t>И.</t>
  </si>
  <si>
    <t>-    наименьшее</t>
  </si>
  <si>
    <t>12.</t>
  </si>
  <si>
    <t>Количество подъездов</t>
  </si>
  <si>
    <t>13.</t>
  </si>
  <si>
    <t>Количество лифтов</t>
  </si>
  <si>
    <t>14.</t>
  </si>
  <si>
    <t>Количество помещений:</t>
  </si>
  <si>
    <t>15.</t>
  </si>
  <si>
    <t>-    жилых</t>
  </si>
  <si>
    <t>16.</t>
  </si>
  <si>
    <t>-    нежилых</t>
  </si>
  <si>
    <t>17.</t>
  </si>
  <si>
    <t>Общая площадь дома, в том числе:</t>
  </si>
  <si>
    <t>кв. м</t>
  </si>
  <si>
    <t>18.</t>
  </si>
  <si>
    <t xml:space="preserve"> -   общая площадь жилых помещений</t>
  </si>
  <si>
    <t>19.</t>
  </si>
  <si>
    <t>-    общая площадь нежилых помещений</t>
  </si>
  <si>
    <t>20.</t>
  </si>
  <si>
    <t>-    общая площадь помещений, входящих в состав общего имущества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</si>
  <si>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</si>
  <si>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</si>
  <si>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</si>
  <si>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</si>
  <si>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</si>
  <si>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</si>
  <si>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</si>
  <si>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</si>
  <si>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</si>
  <si>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</si>
  <si>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</si>
  <si>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</si>
  <si>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</si>
  <si>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</si>
  <si>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</si>
  <si>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</si>
  <si>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</si>
  <si>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</si>
  <si>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</si>
  <si>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</si>
  <si>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</si>
  <si>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</si>
  <si>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</si>
  <si>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Форма 2.2. Сведения об основных конструктивных элементах многоквартирного дома,</t>
  </si>
  <si>
    <t>оборудовании и системах инженерно-технического обеспечения, входящих в состав</t>
  </si>
  <si>
    <t>общего имущества в многоквартирном доме</t>
  </si>
  <si>
    <t>Ед. изм.</t>
  </si>
  <si>
    <t>Фундамент</t>
  </si>
  <si>
    <t>Тип фундамента</t>
  </si>
  <si>
    <t>ж/б блоки</t>
  </si>
  <si>
    <t>Стены и перекрытия</t>
  </si>
  <si>
    <t>Тип перекрытий</t>
  </si>
  <si>
    <t>железобетонные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</si>
  <si>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</si>
  <si>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</si>
  <si>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</si>
  <si>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</si>
  <si>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</si>
  <si>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</si>
  <si>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</si>
  <si>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</si>
  <si>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</si>
  <si>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</si>
  <si>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</si>
  <si>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11.</t>
  </si>
  <si>
    <t>Номер подъезда</t>
  </si>
  <si>
    <t>Тип лифта</t>
  </si>
  <si>
    <t>Год ввода в эксплуатацию</t>
  </si>
  <si>
    <t>Квт/ч</t>
  </si>
  <si>
    <t>Система электроснабжения</t>
  </si>
  <si>
    <t>Тип системы электроснабжения</t>
  </si>
  <si>
    <t>Количество вводов в многоквартирный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</si>
  <si>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</si>
  <si>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</si>
  <si>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</si>
  <si>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</si>
  <si>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</si>
  <si>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</si>
  <si>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</si>
  <si>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</si>
  <si>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</si>
  <si>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</si>
  <si>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</si>
  <si>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</si>
  <si>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</si>
  <si>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 xml:space="preserve"> Тип системы вентиляции</t>
  </si>
  <si>
    <t>приточно-вытяжная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</si>
  <si>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</si>
  <si>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</si>
  <si>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</si>
  <si>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</si>
  <si>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Дополнительное оборудование (заполняется для каждого вида оборудования)</t>
  </si>
  <si>
    <t>Вид оборудования</t>
  </si>
  <si>
    <t>Форма 2.4. Сведения об оказываемых коммунальных услугах (заполняется по каждой</t>
  </si>
  <si>
    <t>коммунальной услуге)</t>
  </si>
  <si>
    <t>Вид коммунальной услуги</t>
  </si>
  <si>
    <t>Холодная вода</t>
  </si>
  <si>
    <t>Тип предоставления услуги</t>
  </si>
  <si>
    <t>Предоставляется через договор управления</t>
  </si>
  <si>
    <t>Тариф, установленный для потребителей</t>
  </si>
  <si>
    <t>руб.</t>
  </si>
  <si>
    <t>Лицо, осуществляющее поставку коммунального ресурса</t>
  </si>
  <si>
    <t>МУП "Вологдагорводоканал"</t>
  </si>
  <si>
    <t>Реквизиты договора на поставку коммунального ресурса (номер и дата)</t>
  </si>
  <si>
    <t>договор №205-Ж от 01.04.2008</t>
  </si>
  <si>
    <t>Нормативный правовой акт, устанавливающий тариф (дата, номер, наименование принявшего акт органа)</t>
  </si>
  <si>
    <t>Дата начала действия тарифа</t>
  </si>
  <si>
    <t>Норматив потребления коммунальной услуги в жилых помещениях</t>
  </si>
  <si>
    <t>Куб.м/чел. *</t>
  </si>
  <si>
    <t>Нормативный правовой акт, устанавливающий норматив потребления коммунальной услуги (холодная вода)</t>
  </si>
  <si>
    <t xml:space="preserve"> 10.1</t>
  </si>
  <si>
    <t>Норматив потребления коммунальной услуги на общедомовые нужды</t>
  </si>
  <si>
    <t>м.куб/м2</t>
  </si>
  <si>
    <t xml:space="preserve"> 11.1</t>
  </si>
  <si>
    <t>Нормативный правовой акт, устанавливающий норматив потребления коммунальной услуги ( общедомовые нужды)</t>
  </si>
  <si>
    <t>Приказ РЭК Вологодской области от 04.09.2014 № 220</t>
  </si>
  <si>
    <t>7а.</t>
  </si>
  <si>
    <t>Начислено за воду на содержание общего имущества МКД</t>
  </si>
  <si>
    <t>11а</t>
  </si>
  <si>
    <t>7б.</t>
  </si>
  <si>
    <t>Начислено за электроэнергию на содержание общего имущества МКД</t>
  </si>
  <si>
    <t>11б</t>
  </si>
  <si>
    <t>11а.</t>
  </si>
  <si>
    <t>Получено денежных средств за воду на содержание общего имущества МКД</t>
  </si>
  <si>
    <t>17а</t>
  </si>
  <si>
    <t>11б.</t>
  </si>
  <si>
    <t>Получено денежных средств за электроэнергию на содержание общего имущества МКД</t>
  </si>
  <si>
    <t>17б</t>
  </si>
  <si>
    <t>руб. за год согласно справке</t>
  </si>
  <si>
    <t>Холодная и горячая вода на содрежание общего имущества МКД</t>
  </si>
  <si>
    <t>руб. за год</t>
  </si>
  <si>
    <t>Электроэнергия на содрежание общего имущества МКД</t>
  </si>
  <si>
    <t>70а</t>
  </si>
  <si>
    <t>71а</t>
  </si>
  <si>
    <t>72а</t>
  </si>
  <si>
    <t>73а</t>
  </si>
  <si>
    <t xml:space="preserve">Нормативный правовой акт, устанавливающий норматив потребления коммунальной услуги </t>
  </si>
  <si>
    <t>МУП «Вологдагортеплосеть»</t>
  </si>
  <si>
    <t>договор №2753 от 22.04.2008</t>
  </si>
  <si>
    <t>Гкал/кв.м</t>
  </si>
  <si>
    <t xml:space="preserve"> 10_1</t>
  </si>
  <si>
    <t>10_2</t>
  </si>
  <si>
    <t xml:space="preserve"> 10_3</t>
  </si>
  <si>
    <t xml:space="preserve"> 11_1</t>
  </si>
  <si>
    <t>Предоставляется через прямые договоры с собственниками</t>
  </si>
  <si>
    <t>Тариф, установленный для потребителей в домах с электрическими плитами</t>
  </si>
  <si>
    <t>5_1</t>
  </si>
  <si>
    <t>Тариф, установленный для потребителей в домах с газовыми  плитами</t>
  </si>
  <si>
    <t>ОАО "Вологодская сбытовая компания"</t>
  </si>
  <si>
    <t>договор №6742/2 от 01.10.2014</t>
  </si>
  <si>
    <t>Приказ РЭК Вологодской области от 25.12.14 № 991</t>
  </si>
  <si>
    <t>Норматив потребления коммунальной услуги на общедомовые нужды при отсутствии общедомового прибора учета дома без лифта</t>
  </si>
  <si>
    <t>квт/ч</t>
  </si>
  <si>
    <t>10_1</t>
  </si>
  <si>
    <t xml:space="preserve">Норматив потребления коммунальной услуги на общедомовые нужды при отсутствии общедомового прибора учета дома с лифом </t>
  </si>
  <si>
    <t>11_1</t>
  </si>
  <si>
    <t>Приказ РЭК Вологодской области от 28.08.12 № 288</t>
  </si>
  <si>
    <t>11_2</t>
  </si>
  <si>
    <t>Приказ РЭК Вологодской области от 25.04.14 № 74</t>
  </si>
  <si>
    <t>Форма 2.5. Сведения об использовании общего имущества в многоквартирном доме</t>
  </si>
  <si>
    <t>(заполняется по каждому используемому объекту общего имущества)</t>
  </si>
  <si>
    <t>Сведения ооб использовании общего имущества отсутствуют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</si>
  <si>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</si>
  <si>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</si>
  <si>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</si>
  <si>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Сведения о передаче во владение 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</si>
  <si>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</si>
  <si>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</si>
  <si>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</si>
  <si>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</si>
  <si>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</si>
  <si>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общего имущества</t>
  </si>
  <si>
    <t>Форма 2.6. Сведения о капитальном ремонте общего имущества в многоквартирном</t>
  </si>
  <si>
    <t>доме</t>
  </si>
  <si>
    <t>Сведения о фонде капитального ремонта</t>
  </si>
  <si>
    <t>Владелец специального счета</t>
  </si>
  <si>
    <t>Размер взноса на капитальный ремонт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</si>
  <si>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</si>
  <si>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 xml:space="preserve">* данные сведения не раскрываются в случае формирования собственниками помещений в МКД фонда капит. ремонта на счетах </t>
  </si>
  <si>
    <t xml:space="preserve"> специализированных некоммерческих организаций, осуществляющих деятельность, направленную на обеспечение проведения капитального ремонта общего имущества в МКД (региональный оператор).</t>
  </si>
  <si>
    <t>проведения капитального ремонта общего имущества в МКД (региональный оператор).</t>
  </si>
  <si>
    <t>Форма 2.7. Сведения о проведенных общих собраниях собственников помещений в</t>
  </si>
  <si>
    <t>многоквартирном доме (заполняется по каждому собранию собственников помещений)</t>
  </si>
  <si>
    <t>В период с 01.12.2014 общего собрания собственников с участием УК не проводилось.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</si>
  <si>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</si>
  <si>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</si>
  <si>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 xml:space="preserve">штукатуренный </t>
  </si>
  <si>
    <t>скатная</t>
  </si>
  <si>
    <t>шиферная</t>
  </si>
  <si>
    <t>наружные водостоки</t>
  </si>
  <si>
    <t>Форма 2.3 Сведения о выполняемых работах (услугах) по содержанию и ремонту общего имущества МКД, иных услугах, связанных с достижением целей управления МКД</t>
  </si>
  <si>
    <t>Исполнитель работы</t>
  </si>
  <si>
    <t>площадь фасада, в том  числе по видам</t>
  </si>
  <si>
    <t>оштукатуренный</t>
  </si>
  <si>
    <t>неоштукатуренный</t>
  </si>
  <si>
    <t>панельный</t>
  </si>
  <si>
    <t>облицованный плиткой</t>
  </si>
  <si>
    <t xml:space="preserve">облицованный сайдингом </t>
  </si>
  <si>
    <t>деревянный</t>
  </si>
  <si>
    <t>утепленный с отделкой декоративной штукатуркой</t>
  </si>
  <si>
    <t>утепленный с отделкой плиткой</t>
  </si>
  <si>
    <t>утепленный с отделкой сайдингом</t>
  </si>
  <si>
    <t>отмостка</t>
  </si>
  <si>
    <t>остекление мест общего пользования (дерево)</t>
  </si>
  <si>
    <t>остекление мест общего пользования (пластик)</t>
  </si>
  <si>
    <t>остекление индивидуальное (дерево)</t>
  </si>
  <si>
    <t>остекление индивидуальноеия (пластик)</t>
  </si>
  <si>
    <t>год проведения последнего капитального ремонта фасада</t>
  </si>
  <si>
    <t>КРОВЛЯ</t>
  </si>
  <si>
    <t>площадь кровли, в том числе по видам</t>
  </si>
  <si>
    <t>шиферная скатная</t>
  </si>
  <si>
    <t>металлическая скатная</t>
  </si>
  <si>
    <t>иная скатная</t>
  </si>
  <si>
    <t>плоская</t>
  </si>
  <si>
    <t>год проведения последнего капитального ремонта кровли</t>
  </si>
  <si>
    <t>ПОДВАЛ</t>
  </si>
  <si>
    <t>подвал</t>
  </si>
  <si>
    <t>выбор 4</t>
  </si>
  <si>
    <t>неэксплуатируемый</t>
  </si>
  <si>
    <t>площадь эксплуатируемых подвальных помещений</t>
  </si>
  <si>
    <t>кв.м.</t>
  </si>
  <si>
    <t>год проведения последнего капитального ремонта подвальных помещений</t>
  </si>
  <si>
    <t>площадь помещений общего пользования</t>
  </si>
  <si>
    <t>ПОМЕЩЕНИЯ ОБЩЕГО ПОЛЬЗОВАНИЯ</t>
  </si>
  <si>
    <t>год проведения последнего ремонта помещений общего пользования</t>
  </si>
  <si>
    <t>МУСОРОПРОВОД</t>
  </si>
  <si>
    <t>количество мусоропроводов</t>
  </si>
  <si>
    <t>год проведения последнего капитального ремонта мусоропроводов</t>
  </si>
  <si>
    <t>СИСТЕМА ОТОПЛЕНИЯ</t>
  </si>
  <si>
    <t>система отопления</t>
  </si>
  <si>
    <t>выбор 5</t>
  </si>
  <si>
    <t>центральное</t>
  </si>
  <si>
    <t xml:space="preserve">количество элеваторных узлов </t>
  </si>
  <si>
    <t>длина трубопроводов системы отопления</t>
  </si>
  <si>
    <t>м</t>
  </si>
  <si>
    <t>год проведения последнего капитального ремонта системы отопления</t>
  </si>
  <si>
    <t>СИСТЕМА ВОДОСНАБЖЕНИЯ</t>
  </si>
  <si>
    <t>система горячего водоснабжения</t>
  </si>
  <si>
    <t>выбор 6</t>
  </si>
  <si>
    <t>длина трубопроводов системы горячего водоснабжения</t>
  </si>
  <si>
    <t xml:space="preserve">год проведения последнего ремонта </t>
  </si>
  <si>
    <t>система холодного водоснабжения</t>
  </si>
  <si>
    <t>выбор 7</t>
  </si>
  <si>
    <t>централизованная</t>
  </si>
  <si>
    <t>длина трубопроводов системы холодного водоснабжения</t>
  </si>
  <si>
    <t xml:space="preserve">год проведения последнего капитального ремонта </t>
  </si>
  <si>
    <t>СИСТЕМА КАНАЛИЗАЦИИ</t>
  </si>
  <si>
    <t>система водоотведеения (канализации)</t>
  </si>
  <si>
    <t>выбор 8</t>
  </si>
  <si>
    <t>длина трубопроводов системы водоотведения</t>
  </si>
  <si>
    <t>СИСТЕМА ЭЛЕКТРОСНАБЖЕНИЯ</t>
  </si>
  <si>
    <t>система электроснабжения</t>
  </si>
  <si>
    <t>выбор 9</t>
  </si>
  <si>
    <t>длина сетей в местах общего пользования</t>
  </si>
  <si>
    <t>СИСТЕМА ГАЗОСНАБЖЕНИЯ</t>
  </si>
  <si>
    <t>система газоснабжения</t>
  </si>
  <si>
    <t>выбор 10</t>
  </si>
  <si>
    <t>1.</t>
  </si>
  <si>
    <t>Вид и наименование работ и услуг</t>
  </si>
  <si>
    <t>1. Работы, необходимые для надлежащего содержания несущих конструкций (фундаментов, стен,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</si>
  <si>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ОАО "Фрязиново"</t>
  </si>
  <si>
    <t>ФУНДАМЕНТЫ
проверка технического состояния видимых частей конструкций с выявлением:
признаков неравномерных осадок фундаментов всех типов;
коррозии арматуры, расслаивания, трещин, выпучивания, отклонения от вертикали в домах с бетонными, железобетонными и каменными фундаментами;
при выявлении нарушений детальное обследование и составление плана мероприятий по устранению причин нарушения и восстановлению эксплуатационных свойств конструкций;
проверка состояния гидроизоляции фундаментов и систем водоотвода фундамента.</t>
  </si>
  <si>
    <t>ПОДВАЛЫ
проверка температурно-влажностного режима подвальных помещений и при выявлении нарушений устранение причин его нарушения;
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требованиями;
контроль за состоянием дверей подвалов и технических подполий, запорных устройств на них.</t>
  </si>
  <si>
    <t>СТЕНЫ
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устройств;
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блоков;
выявление повреждений в кладке, наличия и характера трещин, выветривания, отклонения от вертикали и выпучивания отдельных участков стен;</t>
  </si>
  <si>
    <t>ПЕРЕКРЫТИЯ И ПОКРЫТИЯ
выявление нарушений условий эксплуатации, несанкционированных изменений конструктивного решения, выявления прогибов, трещин и колебаний;
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плит;
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настила;
выявление зыбкости перекрытия, наличия, характера и величины трещин в штукатурном слое,
проверка состояния утеплителя, гидроизоляции и звукоизоляции, адгезии отделочных слоев к конструкциям перекрытия (покрытия).</t>
  </si>
  <si>
    <t>БАЛКИ (РИГЕЛИ) ПЕРЕКРЫТИЙ И ПОКРЫТИЙ
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трещин;
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покрытий;
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покрытий.</t>
  </si>
  <si>
    <t>КРЫШИ
проверка кровли на отсутствие протечек;
проверка молниезащитных устройств, заземления мачт и другого оборудования, расположенного на крыше;
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водостока;
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крышах;
проверка температурно-влажностного режима и воздухообмена на чердаке.</t>
  </si>
  <si>
    <t>проверка и при необходимости очистка кровли и водоотводящих устройств от мусора, грязи и наледи, препятствующих стоку дождевых и талых вод;
проверка и при необходимости очистка кровли от скопления снега и наледи;
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составами;
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деталей;
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работ.</t>
  </si>
  <si>
    <t>ЛЕСТНИЦЫ
выявление деформации и повреждений в несущих конструкциях, надежности крепления ограждений, выбоин и сколов в ступенях;
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лестницами;
при выявлении повреждений и нарушений - разработка плана восстановительных работ (при необходимости), проведение восстановительных работ;
проверка состояния и при необходимости восстановление штукатурного слоя или окраска металлических косоуров краской.</t>
  </si>
  <si>
    <t>ФАСАДЫ
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водостоков;
контроль состояния и работоспособности подсветки информационных знаков, входов в подъезды (домовые знаки и т.д.);
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козырьках;
контроль состояния и восстановление или замена отдельных элементов крылец и зонтов над входами в здание, в подвалы и над балконами;
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(остановы);</t>
  </si>
  <si>
    <t>ПЕРЕГОРОДКИ
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трубопроводов;
проверка звукоизоляции и огнезащиты.</t>
  </si>
  <si>
    <t>ВНУТРЕННЯЯ ОТДЕЛКА
проверка состояния внутренней отделки. 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выявленных нарушений.</t>
  </si>
  <si>
    <t xml:space="preserve">ПОЛЫ
проверка состояния основания, поверхностного слоя </t>
  </si>
  <si>
    <t>ОКОННЫЕ И ДВЕРНЫЕ ЗАПОЛНЕНИЯ ПОМЕЩЕНИЙ
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доме.</t>
  </si>
  <si>
    <t>СИСТЕМА ВЕНТИЛЯЦИИ И ДЫМОУДАЛЕНИЯ
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систем;
контроль состояния, выявление и устранение причин недопустимых вибраций и шума;
проверка утепления теплых чердаков, плотности закрытия входов на них;
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креплений;
контроль состояния и восстановление антикоррозионной окраски металлических вытяжных каналов, труб, поддонов и дефлекторов;
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</si>
  <si>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ИНДИВИДУАЛЬНЫЙ ТЕПЛОВОЙ ПУНКТ
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домах;</t>
  </si>
  <si>
    <t>гидравлические и тепловые испытания оборудования индивидуальных тепловых пунктов</t>
  </si>
  <si>
    <t>работы по очистке теплообменного оборудования для удаления коррозионных отложений</t>
  </si>
  <si>
    <t>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</si>
  <si>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СИСТЕМЫ ВОДОСНАБЖЕНИЯ (ХОЛОДНОГО И ГОРЯЧЕГО), ОТОПЛЕНИЯ И ВОДООТВЕДЕНИЯ
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</si>
  <si>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промывка участков трубопровода после выполнения ремонтно-строительных работ на водопроводе</t>
  </si>
  <si>
    <t>ЭЛЕКТРООБОРУДОВАНИЕ
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по результатам проверки</t>
  </si>
  <si>
    <t>техническое обслуживание и ремонт силовых и осветительных установок, электрических установок лифтов, установок автоматизации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</si>
  <si>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контроль состояния и замена вышедших из строя датчиков</t>
  </si>
  <si>
    <t>ВНУТРИДОМОВОЕ ГАЗОВОЕ ОБОРУДОВАНИЕ
организация проверки состояния системы внутридомового газового оборудования и ее отдельных элементов</t>
  </si>
  <si>
    <t>2.6.</t>
  </si>
  <si>
    <t>ЛИФТЫ
организация системы диспетчерского контроля и обеспечение диспетчерской связи с кабиной лифта;
обеспечение проведения осмотров, технического обслуживания и ремонт лифта (лифтов);
обеспечение проведения аварийного обслуживания лифта (лифтов);
обеспечение проведения технического освидетельствования лифта (лифтов), в том числе после замены элементов оборудования</t>
  </si>
  <si>
    <t>УБОРКА ЛЕСТНИЧНЫХ КЛЕТОК
сухая уборка тамбуров, лестничных площадок и маршей;</t>
  </si>
  <si>
    <t>3 раза в неделю</t>
  </si>
  <si>
    <t>влажная протирка подоконников, перил лестниц, шкафов для электросчетчиков слаботочных устройств, почтовых ящиков дверных коробок, полотен дверей, дверных ручек.</t>
  </si>
  <si>
    <t>по заявкам</t>
  </si>
  <si>
    <t>УБОРКА ПРИДОМОВОЙ ТЕРРИТОРИИ В ХОЛОДНЫЙ ПЕРИОД
очистка придомовой территории от снега наносного происхождения (или подметание такой территории, свободной от снежного покрова)</t>
  </si>
  <si>
    <t>УБОРКА ПРИДОМОВОЙ ТЕРРИТОРИИ В ТЕПЛЫЙ ПЕРИОД
подметание и уборка придомовой территории;</t>
  </si>
  <si>
    <t>ВЫВОЗ БЫТОВЫХ ОТХОДОВ
вывоз твердых бытовых отходов при накоплении более 2,5 м.куб.</t>
  </si>
  <si>
    <t>ОБЕСПЕЧЕНИЕ РАБОТЫ АВАРИЙНО-ДИСПЕТЧЕРСКОЙ СЛУЖБЫ
Обслуживание аварийными бригадами внутридомовых систем водоснабжения, теплоснабжения, канализации, электроснабжения, технических устройств</t>
  </si>
  <si>
    <t>ОБЕСПЕЧЕНИЕ ТРЕБОВАНИЙ ПОЖАРНОЙ БЕЗОПАСНОСТИ
Работы по обеспечению требований пожарной безопасности - осмотры и обеспечение работоспособного состояния пожарных лестниц, лазов, проходов, выходов, систем аварийного освещения, пожаротушения, сигнализации, противопожарного водоснабжения, средств противопожарной защиты, противодымной защиты.</t>
  </si>
  <si>
    <t>ОРГАНИЗАЦИОННО-ТЕХНИЧЕСКИЕ МЕРОПРИЯТИЯ
ведение и хранение технической документации на многоквартирный дом в установленном законодательством</t>
  </si>
  <si>
    <r>
      <t xml:space="preserve">осуществление подготовки предложений о выполнении плановых текущих работ по содержанию и ремонту общего имущества в многоквартирном доме, а также предложений о проведении капитального ремонта и доведение их до сведения собственников помещений в многоквартирном доме </t>
    </r>
    <r>
      <rPr>
        <i/>
        <sz val="10"/>
        <color indexed="8"/>
        <rFont val="Times New Roman"/>
        <family val="1"/>
      </rPr>
      <t xml:space="preserve">в </t>
    </r>
    <r>
      <rPr>
        <sz val="10"/>
        <color indexed="8"/>
        <rFont val="Times New Roman"/>
        <family val="1"/>
      </rPr>
      <t>порядке, установленном законодательством</t>
    </r>
  </si>
  <si>
    <t>ЮРИДИЧЕСКИЕ УСЛУГИ
своевременное заключение договоров оказания услуг и (или) выполнения работ по содержанию и ремонту общего имущества в многоквартирном доме со сторонними организациями, в том числе специализированными, в случае, если лица, ответственные за содержание и ремонт общего имущества в многоквартирном доме, не оказывают таких услуг и не выполняют таких работ своими силами, а также осуществлять контроль за выполнением</t>
  </si>
  <si>
    <t>РАСЧЕТЫ И ПАСПОРТНОЕ ОБСЛУЖИВАНИЕ
организация работы по начислению и сбору платы за содержание и ремонт жилых помещений</t>
  </si>
  <si>
    <t>2.</t>
  </si>
  <si>
    <t>3.</t>
  </si>
  <si>
    <t>Работы, необходимые для надлежащего содержании лифтов</t>
  </si>
  <si>
    <t>Коммунальные услуги на общедомовые нужды сверх норматива</t>
  </si>
  <si>
    <t>Прочие работы и услуги по управлению, содержанию и ремонту общего имущества</t>
  </si>
  <si>
    <t>4.</t>
  </si>
  <si>
    <t>Водоотведение</t>
  </si>
  <si>
    <t>длина сетей, соответствующих требованиям</t>
  </si>
  <si>
    <t>длина сетей, не соответствующих требованиям</t>
  </si>
  <si>
    <t>ЛИФТОВОЕ ХОЗЯЙСТВО</t>
  </si>
  <si>
    <t>количество лифтов, в том числе по срокам эксплуатации после установки или последнего капитального ремонта</t>
  </si>
  <si>
    <t>до 5 лет</t>
  </si>
  <si>
    <t>от 6 до 10 лет</t>
  </si>
  <si>
    <t>от 11 до 15 лет</t>
  </si>
  <si>
    <t>от 16 до 20 лет</t>
  </si>
  <si>
    <t>от 21 до 25 лет</t>
  </si>
  <si>
    <t>от 26 лет и более</t>
  </si>
  <si>
    <t>выведенных из эксплуатации</t>
  </si>
  <si>
    <t>количество остановок лифтов</t>
  </si>
  <si>
    <t>год проведения последнего капитального ремонта лифтового хозяйства</t>
  </si>
  <si>
    <t>класс энергоэффективности здания</t>
  </si>
  <si>
    <t>выбор 11</t>
  </si>
  <si>
    <t>не присвоен</t>
  </si>
  <si>
    <t>год проведения последнего капитального ремонта лестниц</t>
  </si>
  <si>
    <t>год проведения последнего капитального ремонта дверных заполнений и входных площадок</t>
  </si>
  <si>
    <t>Год проведения последнего благоустройства дворовой территории</t>
  </si>
  <si>
    <t>Общедомовые приборы учета (заполняется для каждого прибора учета)</t>
  </si>
  <si>
    <t>Вид коммунального ресурса</t>
  </si>
  <si>
    <t>Холодное водоснабжение</t>
  </si>
  <si>
    <t>Наличие прибора учета</t>
  </si>
  <si>
    <t>Установлен</t>
  </si>
  <si>
    <t>Тип прибора учета</t>
  </si>
  <si>
    <t>Без интерфейса передачи данных</t>
  </si>
  <si>
    <t>Дата ввода в эксплуатацию</t>
  </si>
  <si>
    <t>Дата поверки / замены прибора учета</t>
  </si>
  <si>
    <t>С интерфейсом  передачи данных</t>
  </si>
  <si>
    <t>№ п/п</t>
  </si>
  <si>
    <t>Периодичность выполнения работ</t>
  </si>
  <si>
    <t>Ст-ть на 1 кв.м. (с НДС)</t>
  </si>
  <si>
    <t>Дата начала действия стоимости услуги</t>
  </si>
  <si>
    <t>Основание установления стоимости</t>
  </si>
  <si>
    <t>1.1.</t>
  </si>
  <si>
    <t>2 раза в год</t>
  </si>
  <si>
    <t>1.2.</t>
  </si>
  <si>
    <t>Подвалы</t>
  </si>
  <si>
    <t>1.3.</t>
  </si>
  <si>
    <t>1.4.</t>
  </si>
  <si>
    <t>1.5.</t>
  </si>
  <si>
    <t>1.6.</t>
  </si>
  <si>
    <t>по мере выявления</t>
  </si>
  <si>
    <t>1.7.</t>
  </si>
  <si>
    <t>1.8.</t>
  </si>
  <si>
    <t>1.9.</t>
  </si>
  <si>
    <t>1.10.</t>
  </si>
  <si>
    <t>1.11.</t>
  </si>
  <si>
    <t>1.12.</t>
  </si>
  <si>
    <t>2. Работы, необходимые для надлежащего содержании оборудовании и систем инженерно-технического обеспечения, входящих в состав общего имущества в многоквартирном доме</t>
  </si>
  <si>
    <t>2.1.</t>
  </si>
  <si>
    <t>2.2.</t>
  </si>
  <si>
    <t>1 раз в месяц</t>
  </si>
  <si>
    <t>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</t>
  </si>
  <si>
    <t>1 раз в неделю</t>
  </si>
  <si>
    <t>1 раз в год</t>
  </si>
  <si>
    <t>2.3.</t>
  </si>
  <si>
    <t>Прочие работы и услуги по управлению, содержанию и ремонту общего имущества (в том числе вода, тепло, электричество на общедомовые нужды свех норматива)</t>
  </si>
  <si>
    <t>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</si>
  <si>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 раза в неделю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</si>
  <si>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</si>
  <si>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</si>
  <si>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испытания на прочность и плотность (гидравлические испытания) узлов ввода и систем отопления, промывка и регулировка систем отопления</t>
  </si>
  <si>
    <t>удаление воздуха из системы отопления</t>
  </si>
  <si>
    <t>консервация и запуск системы отопления</t>
  </si>
  <si>
    <t>2.4.</t>
  </si>
  <si>
    <t>1 раз в 3 года</t>
  </si>
  <si>
    <t>проверка работоспособности устройств защитного отключения</t>
  </si>
  <si>
    <t>2.5.</t>
  </si>
  <si>
    <t>организация технического обслуживания и ремонта систем контроля загазованности помещений</t>
  </si>
  <si>
    <t xml:space="preserve">3. Работы и услуги по содержанию иного общего имущества в многоквартирном доме </t>
  </si>
  <si>
    <t>3.1.</t>
  </si>
  <si>
    <t>влажная уборка тамбуров, лестничных площадок и маршей;</t>
  </si>
  <si>
    <t>мытье окон.</t>
  </si>
  <si>
    <t>Проведение дератизации</t>
  </si>
  <si>
    <t>ежемесячно</t>
  </si>
  <si>
    <t>Проведение дезинсекции</t>
  </si>
  <si>
    <t>3.2.</t>
  </si>
  <si>
    <t>очистка придомовой территории от наледи и льда;</t>
  </si>
  <si>
    <t>уборка контейнерных площадок, расположенных на придомовой территории общего имущества многоквартирного дома;</t>
  </si>
  <si>
    <t>6 раз в неделю</t>
  </si>
  <si>
    <t>уборка крыльца и площадки перед входом в подъезд.</t>
  </si>
  <si>
    <t>3.3.</t>
  </si>
  <si>
    <t>5 раз в неделю</t>
  </si>
  <si>
    <t>уборка контейнерных площадок;</t>
  </si>
  <si>
    <t>уборка и выкашивание газонов;</t>
  </si>
  <si>
    <t>3 раза в сезон</t>
  </si>
  <si>
    <t>б раз в неделю</t>
  </si>
  <si>
    <t>3.4.</t>
  </si>
  <si>
    <t>ежедневно</t>
  </si>
  <si>
    <t>вывоз крупногабаритного мусора</t>
  </si>
  <si>
    <t>сдача на захоронение (утилизация), инвестиционная надбавка</t>
  </si>
  <si>
    <t>3.5.</t>
  </si>
  <si>
    <t>круглосуточно</t>
  </si>
  <si>
    <t>3.6.</t>
  </si>
  <si>
    <t>4. Обеспечение обслуживания общего имущества собственников многоквартирного дома (Управление МКД)</t>
  </si>
  <si>
    <t>4.1.</t>
  </si>
  <si>
    <t>ежедневно, кроме субботы, воскресенья и праздничных дней, согласно режима работы</t>
  </si>
  <si>
    <t>4.2.</t>
  </si>
  <si>
    <t>организация работы по взысканию задолженности по оплате</t>
  </si>
  <si>
    <t>4.3.</t>
  </si>
  <si>
    <t>услуги по регистрации граждан, выдача справок</t>
  </si>
  <si>
    <t>4.4.</t>
  </si>
  <si>
    <t>5.1.</t>
  </si>
  <si>
    <t>5.2.</t>
  </si>
  <si>
    <t>5.3.</t>
  </si>
  <si>
    <t>5.4.</t>
  </si>
  <si>
    <t>5.5.</t>
  </si>
  <si>
    <t>5.6.</t>
  </si>
  <si>
    <t>5.7.</t>
  </si>
  <si>
    <t>5.8.</t>
  </si>
  <si>
    <t>5.9.</t>
  </si>
  <si>
    <t>5.10.</t>
  </si>
  <si>
    <t>5.11.</t>
  </si>
  <si>
    <t>5.12.</t>
  </si>
  <si>
    <t>при выявлении повреждений и нарушений систем вентиляции -разработка плана восстановительных работ (при необходимости), проведение восстановительных работ</t>
  </si>
  <si>
    <t>5.13.</t>
  </si>
  <si>
    <t>5.14.</t>
  </si>
  <si>
    <t>восстановление исправности элементов внутренней канализации, канализационных вытяжек, дворовой канализации</t>
  </si>
  <si>
    <t>прочистка канализационных лежаков, стояков, устранение засоров, устранение течи в системе канализации</t>
  </si>
  <si>
    <t>5.15.</t>
  </si>
  <si>
    <t>обеспечение работоспособности устройств защитного отключения</t>
  </si>
  <si>
    <t>ремонт силовых и осветительных установок, элементов молниезащиты и внутридомовых электросетей, очистка клемм и соединений в групповых щитках и распределительных шкафах наладка электрооборудования, замена ламп (электрических лампочек в подвальных помещениях, входах в подъезд.</t>
  </si>
  <si>
    <t>замена вышедших из строя датчиков, проводки</t>
  </si>
  <si>
    <t>5.16.</t>
  </si>
  <si>
    <t>при выявлении нарушений и неисправностей внутридомового газового оборудования, способных повлечь скопление газа в помещениях, - организация проведения работ по их устранению.</t>
  </si>
  <si>
    <t>Цена услуги по содержанию и текущему (аварийному) ремонту многоквартирного дома</t>
  </si>
  <si>
    <t>5. Устранение выявленных неисправностей, текущий (аварийный) ремонт.</t>
  </si>
  <si>
    <t>Общее собрание собственников МКД</t>
  </si>
  <si>
    <t>Поставщик</t>
  </si>
  <si>
    <t>Единица измерения</t>
  </si>
  <si>
    <t>Нормативный акт, устанавливающий цену</t>
  </si>
  <si>
    <t>Водоснабжение</t>
  </si>
  <si>
    <t xml:space="preserve">МУП "Вологдагорводоканал" ИНН3525023596/352501001 договор №205-Ж от 01.04.2008   Предмет договора: "Отпуск питьевой воды и прием сточных вод" </t>
  </si>
  <si>
    <t>куб.м</t>
  </si>
  <si>
    <t>Водоотведение и очистка сточных вод</t>
  </si>
  <si>
    <t>Форма 2.8. Отчет об исполнении управляющей организацией договора управления, а</t>
  </si>
  <si>
    <t>также о выполнении товариществом, кооперативом смет доходов и расходов</t>
  </si>
  <si>
    <t xml:space="preserve"> Некрасова ул 66</t>
  </si>
  <si>
    <t>Дата начала отчетного периода</t>
  </si>
  <si>
    <t>01.01.2015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</si>
  <si>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</si>
  <si>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</si>
  <si>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периода):</t>
  </si>
  <si>
    <t>Переходящие остатки денежных средств (на начало периода):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</si>
  <si>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</si>
  <si>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</si>
  <si>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 xml:space="preserve"> -  за содержание дома</t>
  </si>
  <si>
    <t>-    за текущий ремонт</t>
  </si>
  <si>
    <t>-    за услуги управления</t>
  </si>
  <si>
    <t>Получено денежных средств, в т. ч:</t>
  </si>
  <si>
    <t xml:space="preserve"> - денежных средств от собственников / нанимателей помещений</t>
  </si>
  <si>
    <t xml:space="preserve"> -  целевых взносов от собственнико / нанимателей помещений</t>
  </si>
  <si>
    <t>-    субсидий</t>
  </si>
  <si>
    <t>-    денежных средств от использования общего имущества</t>
  </si>
  <si>
    <t>-    прочие поступления</t>
  </si>
  <si>
    <t>Всего денежных средств с учетом остатков</t>
  </si>
  <si>
    <t>Авансовые платежи потребителей  (на конец периода)</t>
  </si>
  <si>
    <t>Переходящие остатки денежных средств (на конец периода):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</si>
  <si>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</si>
  <si>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услуг)</t>
  </si>
  <si>
    <t xml:space="preserve"> 21.1</t>
  </si>
  <si>
    <t>Работы, необходимые для надлежащего содержания несущих конструкций и ненесущих конструкций  многоквартирных домов</t>
  </si>
  <si>
    <t xml:space="preserve"> 22.1</t>
  </si>
  <si>
    <t>Годовая фактическая стоимость работ (услуг)</t>
  </si>
  <si>
    <t xml:space="preserve"> 21.2</t>
  </si>
  <si>
    <t>Работы, необходимые для надлежащего содержании оборудовании и систем инженерно-технического обеспечения, входящих в состав общего имущества в многоквартирном доме</t>
  </si>
  <si>
    <t xml:space="preserve"> 22.2</t>
  </si>
  <si>
    <t xml:space="preserve"> 21.3</t>
  </si>
  <si>
    <t xml:space="preserve">Работы и услуги по содержанию иного общего имущества в многоквартирном доме </t>
  </si>
  <si>
    <t xml:space="preserve"> 22.3</t>
  </si>
  <si>
    <t xml:space="preserve"> 21.4</t>
  </si>
  <si>
    <t>Обеспечение обслуживания общего имущества собственников многоквартирного дома (Управление МКД)</t>
  </si>
  <si>
    <t xml:space="preserve"> 22.4</t>
  </si>
  <si>
    <t xml:space="preserve"> 21.5</t>
  </si>
  <si>
    <t>Устранение выявленных неисправностей, текущий (аварийный) ремонт.</t>
  </si>
  <si>
    <t xml:space="preserve"> 22.5</t>
  </si>
  <si>
    <t>Детальный перечень выполненных работ (оказанных услуг)</t>
  </si>
  <si>
    <t>Наименование</t>
  </si>
  <si>
    <t>Вывоз и утилизация ТБО</t>
  </si>
  <si>
    <t>Периодичность выполнения работ (оказания услуг)</t>
  </si>
  <si>
    <t xml:space="preserve"> -</t>
  </si>
  <si>
    <t>Еденица измерения</t>
  </si>
  <si>
    <t>руб/м.кв. в мес.</t>
  </si>
  <si>
    <t>Стоимость на единицу измерения</t>
  </si>
  <si>
    <t>Уборка лестничных клеток</t>
  </si>
  <si>
    <t>ул Некрасова, 66</t>
  </si>
  <si>
    <t>01.01.2016</t>
  </si>
  <si>
    <t>31.12.2016</t>
  </si>
  <si>
    <t>ДОКУМЕНТАЦИОННОЕ ОБЕСПЕЧЕНИЕ
предоставление контролирующим органам, потребителям услуг и работ, в том числе собственникам помещений в многоквартирном доме, информации, связанной с оказанием услуг и выполнением работ, предусмотренных перечнем услуг и работ, раскрытие которой подлежит в соответствии с законодательством Российской Федерации</t>
  </si>
  <si>
    <t>ФУНДАМЕНТЫ
при выявлении нарушений - детальное обследование и составление плана мероприятий по устранению причин нарушения и восстановлению эксплуатационных свойств</t>
  </si>
  <si>
    <t>ПОДВАЛЫ
устранение выявленных неисправностей.</t>
  </si>
  <si>
    <t>СТЕНЫ
в случае выявления повреждений и нарушений  - детальное обследование и составление плана мероприятий по устранению причин нарушения и восстановлению эксплуатационных свойств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</si>
</sst>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0_р_."/>
    <numFmt numFmtId="181" formatCode="#,##0.00_р_.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dd/mm/yy;@"/>
    <numFmt numFmtId="188" formatCode="#,##0.000"/>
    <numFmt numFmtId="189" formatCode="0.0000"/>
  </numFmts>
  <fonts count="76">
    <font>
      <sz val="10"/>
      <name val="Arial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4"/>
      <name val="Arial"/>
      <family val="0"/>
    </font>
    <font>
      <b/>
      <i/>
      <sz val="10"/>
      <name val="Arial"/>
      <family val="2"/>
    </font>
    <font>
      <sz val="8"/>
      <name val="Arial"/>
      <family val="0"/>
    </font>
    <font>
      <b/>
      <sz val="13.5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1"/>
      <name val="Arial"/>
      <family val="0"/>
    </font>
    <font>
      <sz val="9"/>
      <name val="Arial Cyr"/>
      <family val="0"/>
    </font>
    <font>
      <sz val="11"/>
      <name val="Times New Roman"/>
      <family val="0"/>
    </font>
    <font>
      <b/>
      <sz val="14"/>
      <name val="Times New Roman"/>
      <family val="1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name val="Arial Cyr"/>
      <family val="0"/>
    </font>
    <font>
      <b/>
      <sz val="13"/>
      <color indexed="8"/>
      <name val="Arial"/>
      <family val="2"/>
    </font>
    <font>
      <sz val="10"/>
      <color indexed="8"/>
      <name val="Times New Roman"/>
      <family val="1"/>
    </font>
    <font>
      <sz val="8"/>
      <color indexed="8"/>
      <name val="Arial"/>
      <family val="2"/>
    </font>
    <font>
      <sz val="10.5"/>
      <name val="Times New Roman"/>
      <family val="0"/>
    </font>
    <font>
      <b/>
      <sz val="11"/>
      <name val="Times New Roman"/>
      <family val="0"/>
    </font>
    <font>
      <b/>
      <sz val="11.5"/>
      <name val="Times New Roman"/>
      <family val="0"/>
    </font>
    <font>
      <sz val="9.5"/>
      <name val="Times New Roman"/>
      <family val="0"/>
    </font>
    <font>
      <sz val="9"/>
      <name val="Arial"/>
      <family val="2"/>
    </font>
    <font>
      <b/>
      <sz val="10"/>
      <name val="Times New Roman"/>
      <family val="1"/>
    </font>
    <font>
      <sz val="10"/>
      <color indexed="8"/>
      <name val="Arial"/>
      <family val="0"/>
    </font>
    <font>
      <sz val="10.9"/>
      <name val="Times New Roman"/>
      <family val="0"/>
    </font>
    <font>
      <sz val="10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i/>
      <sz val="8"/>
      <color indexed="8"/>
      <name val="Verdan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Modern No. 20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4"/>
      <name val="Times New Roman"/>
      <family val="1"/>
    </font>
    <font>
      <b/>
      <i/>
      <sz val="14"/>
      <name val="Arial"/>
      <family val="2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 style="dotted"/>
      <bottom style="dotted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18" fillId="0" borderId="0">
      <alignment horizontal="center" vertical="center"/>
      <protection/>
    </xf>
    <xf numFmtId="0" fontId="20" fillId="0" borderId="0">
      <alignment horizontal="right" vertical="center"/>
      <protection/>
    </xf>
    <xf numFmtId="0" fontId="29" fillId="0" borderId="0">
      <alignment horizontal="right" vertical="top"/>
      <protection/>
    </xf>
    <xf numFmtId="0" fontId="30" fillId="20" borderId="0">
      <alignment horizontal="center" vertical="top"/>
      <protection/>
    </xf>
    <xf numFmtId="0" fontId="31" fillId="0" borderId="0">
      <alignment horizontal="left" vertical="top"/>
      <protection/>
    </xf>
    <xf numFmtId="0" fontId="31" fillId="0" borderId="0">
      <alignment horizontal="right" vertical="center"/>
      <protection/>
    </xf>
    <xf numFmtId="0" fontId="16" fillId="0" borderId="0">
      <alignment horizontal="center" vertical="center"/>
      <protection/>
    </xf>
    <xf numFmtId="0" fontId="32" fillId="0" borderId="0">
      <alignment horizontal="right" vertical="top"/>
      <protection/>
    </xf>
    <xf numFmtId="0" fontId="20" fillId="21" borderId="0">
      <alignment horizontal="left" vertical="top"/>
      <protection/>
    </xf>
    <xf numFmtId="0" fontId="32" fillId="0" borderId="0">
      <alignment horizontal="left" vertical="center"/>
      <protection/>
    </xf>
    <xf numFmtId="0" fontId="29" fillId="0" borderId="0">
      <alignment horizontal="left" vertical="top"/>
      <protection/>
    </xf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1" fillId="28" borderId="1" applyNumberFormat="0" applyAlignment="0" applyProtection="0"/>
    <xf numFmtId="0" fontId="62" fillId="29" borderId="2" applyNumberFormat="0" applyAlignment="0" applyProtection="0"/>
    <xf numFmtId="0" fontId="63" fillId="29" borderId="1" applyNumberFormat="0" applyAlignment="0" applyProtection="0"/>
    <xf numFmtId="0" fontId="3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30" borderId="7" applyNumberFormat="0" applyAlignment="0" applyProtection="0"/>
    <xf numFmtId="0" fontId="69" fillId="0" borderId="0" applyNumberFormat="0" applyFill="0" applyBorder="0" applyAlignment="0" applyProtection="0"/>
    <xf numFmtId="0" fontId="70" fillId="31" borderId="0" applyNumberFormat="0" applyBorder="0" applyAlignment="0" applyProtection="0"/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34" fillId="0" borderId="0" applyNumberFormat="0" applyFill="0" applyBorder="0" applyAlignment="0" applyProtection="0"/>
    <xf numFmtId="0" fontId="71" fillId="32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3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5" fillId="34" borderId="0" applyNumberFormat="0" applyBorder="0" applyAlignment="0" applyProtection="0"/>
  </cellStyleXfs>
  <cellXfs count="56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180" fontId="2" fillId="0" borderId="0" xfId="0" applyNumberFormat="1" applyFont="1" applyAlignment="1">
      <alignment/>
    </xf>
    <xf numFmtId="0" fontId="0" fillId="0" borderId="0" xfId="0" applyNumberFormat="1" applyFont="1" applyFill="1" applyBorder="1" applyAlignment="1" applyProtection="1">
      <alignment vertical="top"/>
      <protection/>
    </xf>
    <xf numFmtId="0" fontId="9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horizontal="center" vertical="top"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0" fillId="0" borderId="17" xfId="0" applyBorder="1" applyAlignment="1">
      <alignment vertical="center"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/>
      <protection/>
    </xf>
    <xf numFmtId="3" fontId="0" fillId="0" borderId="17" xfId="0" applyNumberFormat="1" applyFont="1" applyFill="1" applyBorder="1" applyAlignment="1" applyProtection="1">
      <alignment horizontal="center"/>
      <protection/>
    </xf>
    <xf numFmtId="0" fontId="0" fillId="0" borderId="18" xfId="0" applyBorder="1" applyAlignment="1">
      <alignment horizontal="center"/>
    </xf>
    <xf numFmtId="0" fontId="0" fillId="0" borderId="19" xfId="0" applyNumberFormat="1" applyFont="1" applyFill="1" applyBorder="1" applyAlignment="1" applyProtection="1">
      <alignment horizontal="left"/>
      <protection/>
    </xf>
    <xf numFmtId="0" fontId="0" fillId="0" borderId="17" xfId="0" applyNumberFormat="1" applyFont="1" applyFill="1" applyBorder="1" applyAlignment="1" applyProtection="1">
      <alignment horizontal="left"/>
      <protection/>
    </xf>
    <xf numFmtId="0" fontId="0" fillId="0" borderId="17" xfId="0" applyNumberFormat="1" applyFont="1" applyFill="1" applyBorder="1" applyAlignment="1" applyProtection="1">
      <alignment horizontal="left" wrapText="1"/>
      <protection/>
    </xf>
    <xf numFmtId="0" fontId="0" fillId="0" borderId="20" xfId="0" applyNumberFormat="1" applyFont="1" applyFill="1" applyBorder="1" applyAlignment="1" applyProtection="1">
      <alignment horizontal="centerContinuous" vertical="top"/>
      <protection/>
    </xf>
    <xf numFmtId="0" fontId="0" fillId="0" borderId="21" xfId="0" applyNumberFormat="1" applyFont="1" applyFill="1" applyBorder="1" applyAlignment="1" applyProtection="1">
      <alignment horizontal="centerContinuous" vertical="top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22" xfId="0" applyNumberFormat="1" applyFont="1" applyFill="1" applyBorder="1" applyAlignment="1" applyProtection="1">
      <alignment horizontal="center" vertical="top"/>
      <protection/>
    </xf>
    <xf numFmtId="0" fontId="0" fillId="0" borderId="23" xfId="0" applyNumberFormat="1" applyFont="1" applyFill="1" applyBorder="1" applyAlignment="1" applyProtection="1">
      <alignment vertical="top"/>
      <protection/>
    </xf>
    <xf numFmtId="14" fontId="0" fillId="0" borderId="23" xfId="0" applyNumberFormat="1" applyFont="1" applyFill="1" applyBorder="1" applyAlignment="1" applyProtection="1">
      <alignment horizontal="left" vertical="top"/>
      <protection/>
    </xf>
    <xf numFmtId="14" fontId="0" fillId="0" borderId="24" xfId="0" applyNumberFormat="1" applyFont="1" applyFill="1" applyBorder="1" applyAlignment="1" applyProtection="1">
      <alignment horizontal="left"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2" fillId="0" borderId="17" xfId="0" applyNumberFormat="1" applyFont="1" applyFill="1" applyBorder="1" applyAlignment="1" applyProtection="1">
      <alignment vertical="top" wrapText="1"/>
      <protection/>
    </xf>
    <xf numFmtId="0" fontId="2" fillId="0" borderId="17" xfId="0" applyNumberFormat="1" applyFont="1" applyFill="1" applyBorder="1" applyAlignment="1" applyProtection="1">
      <alignment vertical="top"/>
      <protection/>
    </xf>
    <xf numFmtId="0" fontId="21" fillId="0" borderId="17" xfId="0" applyNumberFormat="1" applyFont="1" applyFill="1" applyBorder="1" applyAlignment="1" applyProtection="1">
      <alignment vertical="top"/>
      <protection/>
    </xf>
    <xf numFmtId="0" fontId="0" fillId="0" borderId="17" xfId="0" applyNumberFormat="1" applyFont="1" applyFill="1" applyBorder="1" applyAlignment="1" applyProtection="1">
      <alignment vertical="top"/>
      <protection/>
    </xf>
    <xf numFmtId="0" fontId="21" fillId="0" borderId="19" xfId="0" applyNumberFormat="1" applyFont="1" applyFill="1" applyBorder="1" applyAlignment="1" applyProtection="1">
      <alignment horizontal="centerContinuous" vertical="top"/>
      <protection/>
    </xf>
    <xf numFmtId="0" fontId="21" fillId="0" borderId="25" xfId="0" applyNumberFormat="1" applyFont="1" applyFill="1" applyBorder="1" applyAlignment="1" applyProtection="1">
      <alignment horizontal="centerContinuous" vertical="top"/>
      <protection/>
    </xf>
    <xf numFmtId="0" fontId="21" fillId="0" borderId="16" xfId="0" applyNumberFormat="1" applyFont="1" applyFill="1" applyBorder="1" applyAlignment="1" applyProtection="1">
      <alignment horizontal="centerContinuous" vertical="top"/>
      <protection/>
    </xf>
    <xf numFmtId="0" fontId="8" fillId="0" borderId="17" xfId="0" applyNumberFormat="1" applyFont="1" applyFill="1" applyBorder="1" applyAlignment="1" applyProtection="1">
      <alignment vertical="top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8" fillId="0" borderId="19" xfId="0" applyNumberFormat="1" applyFont="1" applyFill="1" applyBorder="1" applyAlignment="1" applyProtection="1">
      <alignment horizontal="centerContinuous" vertical="top"/>
      <protection/>
    </xf>
    <xf numFmtId="0" fontId="8" fillId="0" borderId="25" xfId="0" applyNumberFormat="1" applyFont="1" applyFill="1" applyBorder="1" applyAlignment="1" applyProtection="1">
      <alignment horizontal="centerContinuous" vertical="top"/>
      <protection/>
    </xf>
    <xf numFmtId="0" fontId="8" fillId="0" borderId="16" xfId="0" applyNumberFormat="1" applyFont="1" applyFill="1" applyBorder="1" applyAlignment="1" applyProtection="1">
      <alignment horizontal="centerContinuous" vertical="top"/>
      <protection/>
    </xf>
    <xf numFmtId="0" fontId="21" fillId="0" borderId="19" xfId="0" applyNumberFormat="1" applyFont="1" applyFill="1" applyBorder="1" applyAlignment="1" applyProtection="1">
      <alignment vertical="top"/>
      <protection/>
    </xf>
    <xf numFmtId="0" fontId="2" fillId="0" borderId="16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8" fillId="0" borderId="25" xfId="0" applyNumberFormat="1" applyFont="1" applyFill="1" applyBorder="1" applyAlignment="1" applyProtection="1">
      <alignment horizontal="centerContinuous" vertical="top"/>
      <protection/>
    </xf>
    <xf numFmtId="0" fontId="8" fillId="0" borderId="20" xfId="0" applyNumberFormat="1" applyFont="1" applyFill="1" applyBorder="1" applyAlignment="1" applyProtection="1">
      <alignment horizontal="centerContinuous" vertical="top"/>
      <protection/>
    </xf>
    <xf numFmtId="0" fontId="8" fillId="0" borderId="21" xfId="0" applyNumberFormat="1" applyFont="1" applyFill="1" applyBorder="1" applyAlignment="1" applyProtection="1">
      <alignment horizontal="centerContinuous" vertical="top"/>
      <protection/>
    </xf>
    <xf numFmtId="0" fontId="8" fillId="0" borderId="26" xfId="0" applyNumberFormat="1" applyFont="1" applyFill="1" applyBorder="1" applyAlignment="1" applyProtection="1">
      <alignment horizontal="centerContinuous" vertical="top"/>
      <protection/>
    </xf>
    <xf numFmtId="0" fontId="8" fillId="0" borderId="27" xfId="0" applyNumberFormat="1" applyFont="1" applyFill="1" applyBorder="1" applyAlignment="1" applyProtection="1">
      <alignment vertical="top"/>
      <protection/>
    </xf>
    <xf numFmtId="0" fontId="8" fillId="0" borderId="28" xfId="0" applyNumberFormat="1" applyFont="1" applyFill="1" applyBorder="1" applyAlignment="1" applyProtection="1">
      <alignment vertical="top"/>
      <protection/>
    </xf>
    <xf numFmtId="0" fontId="0" fillId="35" borderId="0" xfId="0" applyNumberFormat="1" applyFont="1" applyFill="1" applyBorder="1" applyAlignment="1" applyProtection="1">
      <alignment vertical="top"/>
      <protection/>
    </xf>
    <xf numFmtId="0" fontId="8" fillId="0" borderId="29" xfId="0" applyNumberFormat="1" applyFont="1" applyFill="1" applyBorder="1" applyAlignment="1" applyProtection="1">
      <alignment vertical="top"/>
      <protection/>
    </xf>
    <xf numFmtId="0" fontId="8" fillId="0" borderId="30" xfId="0" applyNumberFormat="1" applyFont="1" applyFill="1" applyBorder="1" applyAlignment="1" applyProtection="1">
      <alignment vertical="top"/>
      <protection/>
    </xf>
    <xf numFmtId="0" fontId="8" fillId="0" borderId="31" xfId="0" applyNumberFormat="1" applyFont="1" applyFill="1" applyBorder="1" applyAlignment="1" applyProtection="1">
      <alignment vertical="top"/>
      <protection/>
    </xf>
    <xf numFmtId="0" fontId="8" fillId="0" borderId="32" xfId="0" applyNumberFormat="1" applyFont="1" applyFill="1" applyBorder="1" applyAlignment="1" applyProtection="1">
      <alignment horizontal="centerContinuous" vertical="top"/>
      <protection/>
    </xf>
    <xf numFmtId="0" fontId="8" fillId="0" borderId="33" xfId="0" applyNumberFormat="1" applyFont="1" applyFill="1" applyBorder="1" applyAlignment="1" applyProtection="1">
      <alignment horizontal="centerContinuous" vertical="top"/>
      <protection/>
    </xf>
    <xf numFmtId="0" fontId="8" fillId="0" borderId="34" xfId="0" applyNumberFormat="1" applyFont="1" applyFill="1" applyBorder="1" applyAlignment="1" applyProtection="1">
      <alignment horizontal="centerContinuous" vertical="top"/>
      <protection/>
    </xf>
    <xf numFmtId="0" fontId="8" fillId="0" borderId="19" xfId="0" applyNumberFormat="1" applyFont="1" applyFill="1" applyBorder="1" applyAlignment="1" applyProtection="1">
      <alignment vertical="top"/>
      <protection/>
    </xf>
    <xf numFmtId="0" fontId="0" fillId="0" borderId="16" xfId="0" applyNumberFormat="1" applyFont="1" applyFill="1" applyBorder="1" applyAlignment="1" applyProtection="1">
      <alignment vertical="top"/>
      <protection/>
    </xf>
    <xf numFmtId="0" fontId="8" fillId="0" borderId="25" xfId="0" applyNumberFormat="1" applyFont="1" applyFill="1" applyBorder="1" applyAlignment="1" applyProtection="1">
      <alignment horizontal="centerContinuous" vertical="top" wrapText="1"/>
      <protection/>
    </xf>
    <xf numFmtId="0" fontId="8" fillId="0" borderId="32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33" xfId="0" applyNumberFormat="1" applyFont="1" applyFill="1" applyBorder="1" applyAlignment="1" applyProtection="1">
      <alignment horizontal="centerContinuous" vertical="top" wrapText="1"/>
      <protection/>
    </xf>
    <xf numFmtId="0" fontId="13" fillId="0" borderId="17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 vertical="top"/>
      <protection/>
    </xf>
    <xf numFmtId="0" fontId="9" fillId="0" borderId="35" xfId="0" applyNumberFormat="1" applyFont="1" applyFill="1" applyBorder="1" applyAlignment="1" applyProtection="1">
      <alignment vertical="top" wrapText="1"/>
      <protection/>
    </xf>
    <xf numFmtId="0" fontId="9" fillId="0" borderId="36" xfId="0" applyNumberFormat="1" applyFont="1" applyFill="1" applyBorder="1" applyAlignment="1" applyProtection="1">
      <alignment vertical="top"/>
      <protection/>
    </xf>
    <xf numFmtId="0" fontId="9" fillId="0" borderId="37" xfId="0" applyNumberFormat="1" applyFont="1" applyFill="1" applyBorder="1" applyAlignment="1" applyProtection="1">
      <alignment horizontal="center" vertical="top"/>
      <protection/>
    </xf>
    <xf numFmtId="0" fontId="2" fillId="0" borderId="38" xfId="0" applyNumberFormat="1" applyFont="1" applyFill="1" applyBorder="1" applyAlignment="1" applyProtection="1">
      <alignment vertical="top"/>
      <protection/>
    </xf>
    <xf numFmtId="0" fontId="0" fillId="0" borderId="22" xfId="0" applyNumberFormat="1" applyFont="1" applyFill="1" applyBorder="1" applyAlignment="1" applyProtection="1">
      <alignment vertical="top"/>
      <protection/>
    </xf>
    <xf numFmtId="0" fontId="2" fillId="0" borderId="19" xfId="0" applyNumberFormat="1" applyFont="1" applyFill="1" applyBorder="1" applyAlignment="1" applyProtection="1">
      <alignment vertical="top"/>
      <protection/>
    </xf>
    <xf numFmtId="0" fontId="9" fillId="0" borderId="23" xfId="0" applyFont="1" applyBorder="1" applyAlignment="1">
      <alignment wrapText="1"/>
    </xf>
    <xf numFmtId="0" fontId="0" fillId="0" borderId="23" xfId="0" applyNumberFormat="1" applyFont="1" applyFill="1" applyBorder="1" applyAlignment="1" applyProtection="1">
      <alignment vertical="top"/>
      <protection/>
    </xf>
    <xf numFmtId="0" fontId="2" fillId="0" borderId="23" xfId="0" applyFont="1" applyBorder="1" applyAlignment="1">
      <alignment horizontal="center" wrapText="1"/>
    </xf>
    <xf numFmtId="0" fontId="8" fillId="0" borderId="17" xfId="0" applyNumberFormat="1" applyFont="1" applyFill="1" applyBorder="1" applyAlignment="1" applyProtection="1">
      <alignment vertical="top" wrapText="1"/>
      <protection/>
    </xf>
    <xf numFmtId="0" fontId="2" fillId="0" borderId="23" xfId="0" applyFont="1" applyBorder="1" applyAlignment="1">
      <alignment wrapText="1"/>
    </xf>
    <xf numFmtId="0" fontId="2" fillId="0" borderId="20" xfId="0" applyNumberFormat="1" applyFont="1" applyFill="1" applyBorder="1" applyAlignment="1" applyProtection="1">
      <alignment vertical="top"/>
      <protection/>
    </xf>
    <xf numFmtId="14" fontId="0" fillId="0" borderId="23" xfId="0" applyNumberFormat="1" applyFont="1" applyFill="1" applyBorder="1" applyAlignment="1" applyProtection="1">
      <alignment horizontal="center" vertical="top"/>
      <protection/>
    </xf>
    <xf numFmtId="0" fontId="2" fillId="0" borderId="19" xfId="0" applyFont="1" applyBorder="1" applyAlignment="1">
      <alignment horizontal="center" wrapText="1"/>
    </xf>
    <xf numFmtId="0" fontId="8" fillId="0" borderId="29" xfId="0" applyNumberFormat="1" applyFont="1" applyFill="1" applyBorder="1" applyAlignment="1" applyProtection="1">
      <alignment horizontal="left" vertical="top"/>
      <protection/>
    </xf>
    <xf numFmtId="0" fontId="2" fillId="0" borderId="32" xfId="0" applyNumberFormat="1" applyFont="1" applyFill="1" applyBorder="1" applyAlignment="1" applyProtection="1">
      <alignment vertical="top"/>
      <protection/>
    </xf>
    <xf numFmtId="16" fontId="8" fillId="0" borderId="29" xfId="0" applyNumberFormat="1" applyFont="1" applyFill="1" applyBorder="1" applyAlignment="1" applyProtection="1">
      <alignment vertical="top"/>
      <protection/>
    </xf>
    <xf numFmtId="0" fontId="0" fillId="0" borderId="23" xfId="0" applyNumberFormat="1" applyFont="1" applyFill="1" applyBorder="1" applyAlignment="1" applyProtection="1">
      <alignment horizontal="center" vertical="top"/>
      <protection/>
    </xf>
    <xf numFmtId="0" fontId="8" fillId="0" borderId="31" xfId="0" applyNumberFormat="1" applyFont="1" applyFill="1" applyBorder="1" applyAlignment="1" applyProtection="1">
      <alignment vertical="top" wrapText="1"/>
      <protection/>
    </xf>
    <xf numFmtId="0" fontId="2" fillId="0" borderId="39" xfId="0" applyNumberFormat="1" applyFont="1" applyFill="1" applyBorder="1" applyAlignment="1" applyProtection="1">
      <alignment vertical="top"/>
      <protection/>
    </xf>
    <xf numFmtId="0" fontId="2" fillId="0" borderId="24" xfId="0" applyFont="1" applyBorder="1" applyAlignment="1">
      <alignment wrapText="1"/>
    </xf>
    <xf numFmtId="0" fontId="9" fillId="0" borderId="40" xfId="0" applyNumberFormat="1" applyFont="1" applyFill="1" applyBorder="1" applyAlignment="1" applyProtection="1">
      <alignment vertical="top" wrapText="1"/>
      <protection/>
    </xf>
    <xf numFmtId="0" fontId="9" fillId="0" borderId="41" xfId="0" applyNumberFormat="1" applyFont="1" applyFill="1" applyBorder="1" applyAlignment="1" applyProtection="1">
      <alignment vertical="top"/>
      <protection/>
    </xf>
    <xf numFmtId="0" fontId="9" fillId="0" borderId="42" xfId="0" applyNumberFormat="1" applyFont="1" applyFill="1" applyBorder="1" applyAlignment="1" applyProtection="1">
      <alignment horizontal="center" vertical="top"/>
      <protection/>
    </xf>
    <xf numFmtId="0" fontId="8" fillId="0" borderId="43" xfId="0" applyNumberFormat="1" applyFont="1" applyFill="1" applyBorder="1" applyAlignment="1" applyProtection="1">
      <alignment vertical="top"/>
      <protection/>
    </xf>
    <xf numFmtId="0" fontId="8" fillId="0" borderId="44" xfId="0" applyNumberFormat="1" applyFont="1" applyFill="1" applyBorder="1" applyAlignment="1" applyProtection="1">
      <alignment vertical="top"/>
      <protection/>
    </xf>
    <xf numFmtId="0" fontId="2" fillId="0" borderId="44" xfId="0" applyNumberFormat="1" applyFont="1" applyFill="1" applyBorder="1" applyAlignment="1" applyProtection="1">
      <alignment vertical="top"/>
      <protection/>
    </xf>
    <xf numFmtId="0" fontId="0" fillId="0" borderId="45" xfId="0" applyNumberFormat="1" applyFont="1" applyFill="1" applyBorder="1" applyAlignment="1" applyProtection="1">
      <alignment vertical="top"/>
      <protection/>
    </xf>
    <xf numFmtId="0" fontId="9" fillId="0" borderId="11" xfId="0" applyFont="1" applyBorder="1" applyAlignment="1">
      <alignment wrapText="1"/>
    </xf>
    <xf numFmtId="0" fontId="2" fillId="0" borderId="17" xfId="0" applyFont="1" applyBorder="1" applyAlignment="1">
      <alignment horizontal="left" wrapText="1"/>
    </xf>
    <xf numFmtId="0" fontId="0" fillId="0" borderId="46" xfId="0" applyNumberFormat="1" applyFont="1" applyFill="1" applyBorder="1" applyAlignment="1" applyProtection="1">
      <alignment vertical="top"/>
      <protection/>
    </xf>
    <xf numFmtId="14" fontId="0" fillId="0" borderId="45" xfId="0" applyNumberFormat="1" applyFont="1" applyFill="1" applyBorder="1" applyAlignment="1" applyProtection="1">
      <alignment horizontal="center" vertical="top"/>
      <protection/>
    </xf>
    <xf numFmtId="0" fontId="8" fillId="0" borderId="30" xfId="0" applyNumberFormat="1" applyFont="1" applyFill="1" applyBorder="1" applyAlignment="1" applyProtection="1">
      <alignment horizontal="left" vertical="top"/>
      <protection/>
    </xf>
    <xf numFmtId="0" fontId="2" fillId="0" borderId="47" xfId="0" applyNumberFormat="1" applyFont="1" applyFill="1" applyBorder="1" applyAlignment="1" applyProtection="1">
      <alignment vertical="top"/>
      <protection/>
    </xf>
    <xf numFmtId="0" fontId="0" fillId="0" borderId="48" xfId="0" applyNumberFormat="1" applyFont="1" applyFill="1" applyBorder="1" applyAlignment="1" applyProtection="1">
      <alignment vertical="top"/>
      <protection/>
    </xf>
    <xf numFmtId="0" fontId="10" fillId="0" borderId="23" xfId="0" applyNumberFormat="1" applyFont="1" applyFill="1" applyBorder="1" applyAlignment="1" applyProtection="1">
      <alignment vertical="top"/>
      <protection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" fillId="0" borderId="23" xfId="0" applyFont="1" applyBorder="1" applyAlignment="1">
      <alignment vertical="center" wrapText="1"/>
    </xf>
    <xf numFmtId="0" fontId="0" fillId="0" borderId="23" xfId="0" applyBorder="1" applyAlignment="1">
      <alignment horizontal="center"/>
    </xf>
    <xf numFmtId="0" fontId="2" fillId="0" borderId="24" xfId="0" applyFont="1" applyBorder="1" applyAlignment="1">
      <alignment vertical="center" wrapText="1"/>
    </xf>
    <xf numFmtId="0" fontId="0" fillId="0" borderId="23" xfId="0" applyNumberFormat="1" applyFont="1" applyFill="1" applyBorder="1" applyAlignment="1" applyProtection="1">
      <alignment vertical="top" wrapText="1"/>
      <protection/>
    </xf>
    <xf numFmtId="0" fontId="0" fillId="0" borderId="29" xfId="0" applyBorder="1" applyAlignment="1">
      <alignment horizontal="left"/>
    </xf>
    <xf numFmtId="0" fontId="2" fillId="0" borderId="31" xfId="0" applyNumberFormat="1" applyFont="1" applyFill="1" applyBorder="1" applyAlignment="1" applyProtection="1">
      <alignment vertical="top"/>
      <protection/>
    </xf>
    <xf numFmtId="0" fontId="2" fillId="0" borderId="28" xfId="0" applyNumberFormat="1" applyFont="1" applyFill="1" applyBorder="1" applyAlignment="1" applyProtection="1">
      <alignment vertical="top"/>
      <protection/>
    </xf>
    <xf numFmtId="0" fontId="0" fillId="0" borderId="37" xfId="0" applyNumberFormat="1" applyFont="1" applyFill="1" applyBorder="1" applyAlignment="1" applyProtection="1">
      <alignment vertical="top"/>
      <protection/>
    </xf>
    <xf numFmtId="14" fontId="0" fillId="0" borderId="48" xfId="0" applyNumberFormat="1" applyFont="1" applyFill="1" applyBorder="1" applyAlignment="1" applyProtection="1">
      <alignment horizontal="center" vertical="top"/>
      <protection/>
    </xf>
    <xf numFmtId="0" fontId="0" fillId="0" borderId="0" xfId="0" applyBorder="1" applyAlignment="1">
      <alignment/>
    </xf>
    <xf numFmtId="0" fontId="8" fillId="0" borderId="19" xfId="0" applyNumberFormat="1" applyFont="1" applyFill="1" applyBorder="1" applyAlignment="1" applyProtection="1">
      <alignment horizontal="centerContinuous" vertical="top" wrapText="1"/>
      <protection/>
    </xf>
    <xf numFmtId="0" fontId="8" fillId="0" borderId="16" xfId="0" applyNumberFormat="1" applyFont="1" applyFill="1" applyBorder="1" applyAlignment="1" applyProtection="1">
      <alignment horizontal="centerContinuous" vertical="top" wrapText="1"/>
      <protection/>
    </xf>
    <xf numFmtId="0" fontId="0" fillId="0" borderId="13" xfId="0" applyNumberFormat="1" applyFont="1" applyFill="1" applyBorder="1" applyAlignment="1" applyProtection="1">
      <alignment vertical="top"/>
      <protection/>
    </xf>
    <xf numFmtId="0" fontId="0" fillId="0" borderId="49" xfId="0" applyNumberFormat="1" applyFont="1" applyFill="1" applyBorder="1" applyAlignment="1" applyProtection="1">
      <alignment vertical="top"/>
      <protection/>
    </xf>
    <xf numFmtId="0" fontId="0" fillId="0" borderId="50" xfId="0" applyNumberFormat="1" applyFont="1" applyFill="1" applyBorder="1" applyAlignment="1" applyProtection="1">
      <alignment vertical="top"/>
      <protection/>
    </xf>
    <xf numFmtId="0" fontId="0" fillId="0" borderId="14" xfId="0" applyNumberFormat="1" applyFont="1" applyFill="1" applyBorder="1" applyAlignment="1" applyProtection="1">
      <alignment vertical="top"/>
      <protection/>
    </xf>
    <xf numFmtId="0" fontId="0" fillId="0" borderId="51" xfId="0" applyNumberFormat="1" applyFont="1" applyFill="1" applyBorder="1" applyAlignment="1" applyProtection="1">
      <alignment vertical="top"/>
      <protection/>
    </xf>
    <xf numFmtId="0" fontId="0" fillId="0" borderId="15" xfId="0" applyNumberFormat="1" applyFont="1" applyFill="1" applyBorder="1" applyAlignment="1" applyProtection="1">
      <alignment vertical="top"/>
      <protection/>
    </xf>
    <xf numFmtId="0" fontId="0" fillId="0" borderId="52" xfId="0" applyNumberFormat="1" applyFont="1" applyFill="1" applyBorder="1" applyAlignment="1" applyProtection="1">
      <alignment vertical="top"/>
      <protection/>
    </xf>
    <xf numFmtId="0" fontId="0" fillId="0" borderId="53" xfId="0" applyNumberFormat="1" applyFont="1" applyFill="1" applyBorder="1" applyAlignment="1" applyProtection="1">
      <alignment vertical="top"/>
      <protection/>
    </xf>
    <xf numFmtId="0" fontId="24" fillId="0" borderId="17" xfId="0" applyNumberFormat="1" applyFont="1" applyFill="1" applyBorder="1" applyAlignment="1" applyProtection="1">
      <alignment vertical="top"/>
      <protection/>
    </xf>
    <xf numFmtId="0" fontId="0" fillId="0" borderId="17" xfId="0" applyNumberFormat="1" applyFont="1" applyFill="1" applyBorder="1" applyAlignment="1" applyProtection="1">
      <alignment horizontal="center" vertical="top"/>
      <protection/>
    </xf>
    <xf numFmtId="0" fontId="0" fillId="0" borderId="34" xfId="0" applyNumberFormat="1" applyFont="1" applyFill="1" applyBorder="1" applyAlignment="1" applyProtection="1">
      <alignment vertical="top"/>
      <protection/>
    </xf>
    <xf numFmtId="0" fontId="0" fillId="0" borderId="17" xfId="0" applyFill="1" applyBorder="1" applyAlignment="1">
      <alignment/>
    </xf>
    <xf numFmtId="0" fontId="2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/>
      <protection/>
    </xf>
    <xf numFmtId="14" fontId="0" fillId="0" borderId="17" xfId="0" applyNumberFormat="1" applyFont="1" applyFill="1" applyBorder="1" applyAlignment="1" applyProtection="1">
      <alignment vertical="top"/>
      <protection/>
    </xf>
    <xf numFmtId="187" fontId="0" fillId="0" borderId="17" xfId="0" applyNumberFormat="1" applyFill="1" applyBorder="1" applyAlignment="1">
      <alignment horizontal="left"/>
    </xf>
    <xf numFmtId="0" fontId="8" fillId="0" borderId="54" xfId="0" applyNumberFormat="1" applyFont="1" applyFill="1" applyBorder="1" applyAlignment="1" applyProtection="1">
      <alignment horizontal="center" vertical="top"/>
      <protection/>
    </xf>
    <xf numFmtId="0" fontId="8" fillId="0" borderId="54" xfId="0" applyNumberFormat="1" applyFont="1" applyFill="1" applyBorder="1" applyAlignment="1" applyProtection="1">
      <alignment vertical="top"/>
      <protection/>
    </xf>
    <xf numFmtId="0" fontId="2" fillId="0" borderId="54" xfId="0" applyNumberFormat="1" applyFont="1" applyFill="1" applyBorder="1" applyAlignment="1" applyProtection="1">
      <alignment vertical="top"/>
      <protection/>
    </xf>
    <xf numFmtId="14" fontId="0" fillId="0" borderId="17" xfId="0" applyNumberFormat="1" applyFill="1" applyBorder="1" applyAlignment="1">
      <alignment horizontal="left"/>
    </xf>
    <xf numFmtId="0" fontId="26" fillId="35" borderId="55" xfId="0" applyNumberFormat="1" applyFont="1" applyFill="1" applyBorder="1" applyAlignment="1" applyProtection="1">
      <alignment horizontal="centerContinuous" vertical="top" wrapText="1"/>
      <protection/>
    </xf>
    <xf numFmtId="0" fontId="26" fillId="35" borderId="56" xfId="0" applyNumberFormat="1" applyFont="1" applyFill="1" applyBorder="1" applyAlignment="1" applyProtection="1">
      <alignment horizontal="centerContinuous" vertical="top" wrapText="1"/>
      <protection/>
    </xf>
    <xf numFmtId="0" fontId="26" fillId="35" borderId="57" xfId="0" applyNumberFormat="1" applyFont="1" applyFill="1" applyBorder="1" applyAlignment="1" applyProtection="1">
      <alignment horizontal="centerContinuous" vertical="top" wrapText="1"/>
      <protection/>
    </xf>
    <xf numFmtId="0" fontId="8" fillId="36" borderId="29" xfId="0" applyNumberFormat="1" applyFont="1" applyFill="1" applyBorder="1" applyAlignment="1" applyProtection="1">
      <alignment horizontal="center" vertical="top"/>
      <protection/>
    </xf>
    <xf numFmtId="0" fontId="8" fillId="36" borderId="17" xfId="0" applyNumberFormat="1" applyFont="1" applyFill="1" applyBorder="1" applyAlignment="1" applyProtection="1">
      <alignment vertical="top"/>
      <protection/>
    </xf>
    <xf numFmtId="0" fontId="21" fillId="36" borderId="17" xfId="0" applyNumberFormat="1" applyFont="1" applyFill="1" applyBorder="1" applyAlignment="1" applyProtection="1">
      <alignment vertical="top"/>
      <protection/>
    </xf>
    <xf numFmtId="0" fontId="0" fillId="36" borderId="23" xfId="0" applyNumberFormat="1" applyFont="1" applyFill="1" applyBorder="1" applyAlignment="1" applyProtection="1">
      <alignment vertical="top"/>
      <protection/>
    </xf>
    <xf numFmtId="0" fontId="8" fillId="36" borderId="17" xfId="0" applyNumberFormat="1" applyFont="1" applyFill="1" applyBorder="1" applyAlignment="1" applyProtection="1">
      <alignment vertical="top" wrapText="1"/>
      <protection/>
    </xf>
    <xf numFmtId="0" fontId="0" fillId="37" borderId="23" xfId="0" applyNumberFormat="1" applyFont="1" applyFill="1" applyBorder="1" applyAlignment="1" applyProtection="1">
      <alignment vertical="top"/>
      <protection/>
    </xf>
    <xf numFmtId="16" fontId="8" fillId="36" borderId="58" xfId="0" applyNumberFormat="1" applyFont="1" applyFill="1" applyBorder="1" applyAlignment="1" applyProtection="1">
      <alignment horizontal="center" vertical="top"/>
      <protection/>
    </xf>
    <xf numFmtId="0" fontId="1" fillId="0" borderId="0" xfId="0" applyFont="1" applyBorder="1" applyAlignment="1">
      <alignment vertical="top"/>
    </xf>
    <xf numFmtId="0" fontId="8" fillId="36" borderId="58" xfId="0" applyNumberFormat="1" applyFont="1" applyFill="1" applyBorder="1" applyAlignment="1" applyProtection="1">
      <alignment horizontal="center" vertical="top"/>
      <protection/>
    </xf>
    <xf numFmtId="0" fontId="8" fillId="36" borderId="21" xfId="0" applyNumberFormat="1" applyFont="1" applyFill="1" applyBorder="1" applyAlignment="1" applyProtection="1">
      <alignment vertical="top"/>
      <protection/>
    </xf>
    <xf numFmtId="2" fontId="0" fillId="0" borderId="0" xfId="0" applyNumberFormat="1" applyFont="1" applyFill="1" applyBorder="1" applyAlignment="1" applyProtection="1">
      <alignment vertical="top"/>
      <protection/>
    </xf>
    <xf numFmtId="0" fontId="8" fillId="0" borderId="58" xfId="0" applyNumberFormat="1" applyFont="1" applyFill="1" applyBorder="1" applyAlignment="1" applyProtection="1">
      <alignment horizontal="right" vertical="top"/>
      <protection/>
    </xf>
    <xf numFmtId="0" fontId="8" fillId="38" borderId="21" xfId="0" applyNumberFormat="1" applyFont="1" applyFill="1" applyBorder="1" applyAlignment="1" applyProtection="1">
      <alignment vertical="top"/>
      <protection/>
    </xf>
    <xf numFmtId="0" fontId="8" fillId="0" borderId="21" xfId="0" applyNumberFormat="1" applyFont="1" applyFill="1" applyBorder="1" applyAlignment="1" applyProtection="1">
      <alignment vertical="top"/>
      <protection/>
    </xf>
    <xf numFmtId="0" fontId="0" fillId="0" borderId="59" xfId="0" applyNumberFormat="1" applyFont="1" applyFill="1" applyBorder="1" applyAlignment="1" applyProtection="1">
      <alignment vertical="top"/>
      <protection/>
    </xf>
    <xf numFmtId="0" fontId="8" fillId="0" borderId="58" xfId="0" applyNumberFormat="1" applyFont="1" applyFill="1" applyBorder="1" applyAlignment="1" applyProtection="1">
      <alignment horizontal="left" vertical="top"/>
      <protection/>
    </xf>
    <xf numFmtId="0" fontId="8" fillId="0" borderId="20" xfId="0" applyNumberFormat="1" applyFont="1" applyFill="1" applyBorder="1" applyAlignment="1" applyProtection="1">
      <alignment vertical="top"/>
      <protection/>
    </xf>
    <xf numFmtId="0" fontId="0" fillId="0" borderId="26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0" fontId="8" fillId="0" borderId="6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0" fillId="0" borderId="61" xfId="0" applyNumberFormat="1" applyFont="1" applyFill="1" applyBorder="1" applyAlignment="1" applyProtection="1">
      <alignment vertical="top"/>
      <protection/>
    </xf>
    <xf numFmtId="0" fontId="8" fillId="0" borderId="33" xfId="0" applyNumberFormat="1" applyFont="1" applyFill="1" applyBorder="1" applyAlignment="1" applyProtection="1">
      <alignment vertical="top"/>
      <protection/>
    </xf>
    <xf numFmtId="2" fontId="0" fillId="0" borderId="34" xfId="0" applyNumberFormat="1" applyFont="1" applyFill="1" applyBorder="1" applyAlignment="1" applyProtection="1">
      <alignment vertical="top"/>
      <protection/>
    </xf>
    <xf numFmtId="0" fontId="8" fillId="39" borderId="32" xfId="0" applyNumberFormat="1" applyFont="1" applyFill="1" applyBorder="1" applyAlignment="1" applyProtection="1">
      <alignment horizontal="centerContinuous" vertical="top"/>
      <protection/>
    </xf>
    <xf numFmtId="0" fontId="8" fillId="39" borderId="33" xfId="0" applyNumberFormat="1" applyFont="1" applyFill="1" applyBorder="1" applyAlignment="1" applyProtection="1">
      <alignment horizontal="centerContinuous" vertical="top"/>
      <protection/>
    </xf>
    <xf numFmtId="0" fontId="8" fillId="39" borderId="34" xfId="0" applyNumberFormat="1" applyFont="1" applyFill="1" applyBorder="1" applyAlignment="1" applyProtection="1">
      <alignment horizontal="centerContinuous" vertical="top"/>
      <protection/>
    </xf>
    <xf numFmtId="0" fontId="8" fillId="39" borderId="17" xfId="0" applyNumberFormat="1" applyFont="1" applyFill="1" applyBorder="1" applyAlignment="1" applyProtection="1">
      <alignment horizontal="center" vertical="top"/>
      <protection/>
    </xf>
    <xf numFmtId="0" fontId="8" fillId="39" borderId="17" xfId="0" applyNumberFormat="1" applyFont="1" applyFill="1" applyBorder="1" applyAlignment="1" applyProtection="1">
      <alignment vertical="top"/>
      <protection/>
    </xf>
    <xf numFmtId="0" fontId="0" fillId="39" borderId="17" xfId="0" applyNumberFormat="1" applyFont="1" applyFill="1" applyBorder="1" applyAlignment="1" applyProtection="1">
      <alignment vertical="top"/>
      <protection/>
    </xf>
    <xf numFmtId="0" fontId="8" fillId="39" borderId="54" xfId="0" applyNumberFormat="1" applyFont="1" applyFill="1" applyBorder="1" applyAlignment="1" applyProtection="1">
      <alignment vertical="top"/>
      <protection/>
    </xf>
    <xf numFmtId="0" fontId="0" fillId="39" borderId="54" xfId="0" applyNumberFormat="1" applyFont="1" applyFill="1" applyBorder="1" applyAlignment="1" applyProtection="1">
      <alignment vertical="top"/>
      <protection/>
    </xf>
    <xf numFmtId="0" fontId="8" fillId="20" borderId="55" xfId="0" applyNumberFormat="1" applyFont="1" applyFill="1" applyBorder="1" applyAlignment="1" applyProtection="1">
      <alignment horizontal="centerContinuous" vertical="top"/>
      <protection/>
    </xf>
    <xf numFmtId="0" fontId="8" fillId="20" borderId="56" xfId="0" applyNumberFormat="1" applyFont="1" applyFill="1" applyBorder="1" applyAlignment="1" applyProtection="1">
      <alignment horizontal="centerContinuous" vertical="top"/>
      <protection/>
    </xf>
    <xf numFmtId="0" fontId="8" fillId="20" borderId="57" xfId="0" applyNumberFormat="1" applyFont="1" applyFill="1" applyBorder="1" applyAlignment="1" applyProtection="1">
      <alignment horizontal="centerContinuous" vertical="top"/>
      <protection/>
    </xf>
    <xf numFmtId="0" fontId="8" fillId="20" borderId="29" xfId="0" applyNumberFormat="1" applyFont="1" applyFill="1" applyBorder="1" applyAlignment="1" applyProtection="1">
      <alignment horizontal="center" vertical="top"/>
      <protection/>
    </xf>
    <xf numFmtId="0" fontId="8" fillId="20" borderId="17" xfId="0" applyNumberFormat="1" applyFont="1" applyFill="1" applyBorder="1" applyAlignment="1" applyProtection="1">
      <alignment vertical="top" wrapText="1"/>
      <protection/>
    </xf>
    <xf numFmtId="0" fontId="8" fillId="20" borderId="17" xfId="0" applyNumberFormat="1" applyFont="1" applyFill="1" applyBorder="1" applyAlignment="1" applyProtection="1">
      <alignment vertical="top"/>
      <protection/>
    </xf>
    <xf numFmtId="0" fontId="0" fillId="20" borderId="23" xfId="0" applyNumberFormat="1" applyFont="1" applyFill="1" applyBorder="1" applyAlignment="1" applyProtection="1">
      <alignment vertical="top"/>
      <protection/>
    </xf>
    <xf numFmtId="0" fontId="26" fillId="36" borderId="62" xfId="0" applyNumberFormat="1" applyFont="1" applyFill="1" applyBorder="1" applyAlignment="1" applyProtection="1">
      <alignment horizontal="centerContinuous" vertical="top"/>
      <protection/>
    </xf>
    <xf numFmtId="0" fontId="8" fillId="36" borderId="25" xfId="0" applyNumberFormat="1" applyFont="1" applyFill="1" applyBorder="1" applyAlignment="1" applyProtection="1">
      <alignment horizontal="centerContinuous" vertical="top"/>
      <protection/>
    </xf>
    <xf numFmtId="0" fontId="8" fillId="36" borderId="63" xfId="0" applyNumberFormat="1" applyFont="1" applyFill="1" applyBorder="1" applyAlignment="1" applyProtection="1">
      <alignment horizontal="centerContinuous" vertical="top"/>
      <protection/>
    </xf>
    <xf numFmtId="0" fontId="3" fillId="36" borderId="17" xfId="0" applyNumberFormat="1" applyFont="1" applyFill="1" applyBorder="1" applyAlignment="1" applyProtection="1">
      <alignment vertical="top"/>
      <protection/>
    </xf>
    <xf numFmtId="0" fontId="27" fillId="40" borderId="0" xfId="0" applyNumberFormat="1" applyFont="1" applyFill="1" applyBorder="1" applyAlignment="1" applyProtection="1">
      <alignment vertical="top"/>
      <protection/>
    </xf>
    <xf numFmtId="0" fontId="8" fillId="36" borderId="30" xfId="0" applyNumberFormat="1" applyFont="1" applyFill="1" applyBorder="1" applyAlignment="1" applyProtection="1">
      <alignment horizontal="center" vertical="top"/>
      <protection/>
    </xf>
    <xf numFmtId="0" fontId="8" fillId="36" borderId="31" xfId="0" applyNumberFormat="1" applyFont="1" applyFill="1" applyBorder="1" applyAlignment="1" applyProtection="1">
      <alignment vertical="top" wrapText="1"/>
      <protection/>
    </xf>
    <xf numFmtId="0" fontId="8" fillId="36" borderId="31" xfId="0" applyNumberFormat="1" applyFont="1" applyFill="1" applyBorder="1" applyAlignment="1" applyProtection="1">
      <alignment vertical="top"/>
      <protection/>
    </xf>
    <xf numFmtId="0" fontId="0" fillId="36" borderId="24" xfId="0" applyNumberFormat="1" applyFont="1" applyFill="1" applyBorder="1" applyAlignment="1" applyProtection="1">
      <alignment vertical="top"/>
      <protection/>
    </xf>
    <xf numFmtId="0" fontId="3" fillId="36" borderId="17" xfId="0" applyNumberFormat="1" applyFont="1" applyFill="1" applyBorder="1" applyAlignment="1" applyProtection="1">
      <alignment vertical="top"/>
      <protection/>
    </xf>
    <xf numFmtId="4" fontId="3" fillId="36" borderId="17" xfId="0" applyNumberFormat="1" applyFont="1" applyFill="1" applyBorder="1" applyAlignment="1" applyProtection="1">
      <alignment wrapText="1"/>
      <protection/>
    </xf>
    <xf numFmtId="0" fontId="8" fillId="41" borderId="19" xfId="0" applyNumberFormat="1" applyFont="1" applyFill="1" applyBorder="1" applyAlignment="1" applyProtection="1">
      <alignment horizontal="centerContinuous" vertical="top"/>
      <protection/>
    </xf>
    <xf numFmtId="0" fontId="8" fillId="41" borderId="25" xfId="0" applyNumberFormat="1" applyFont="1" applyFill="1" applyBorder="1" applyAlignment="1" applyProtection="1">
      <alignment horizontal="centerContinuous" vertical="top"/>
      <protection/>
    </xf>
    <xf numFmtId="0" fontId="8" fillId="41" borderId="16" xfId="0" applyNumberFormat="1" applyFont="1" applyFill="1" applyBorder="1" applyAlignment="1" applyProtection="1">
      <alignment horizontal="centerContinuous" vertical="top"/>
      <protection/>
    </xf>
    <xf numFmtId="0" fontId="8" fillId="41" borderId="17" xfId="0" applyNumberFormat="1" applyFont="1" applyFill="1" applyBorder="1" applyAlignment="1" applyProtection="1">
      <alignment horizontal="center" vertical="top"/>
      <protection/>
    </xf>
    <xf numFmtId="0" fontId="8" fillId="41" borderId="17" xfId="0" applyNumberFormat="1" applyFont="1" applyFill="1" applyBorder="1" applyAlignment="1" applyProtection="1">
      <alignment vertical="top"/>
      <protection/>
    </xf>
    <xf numFmtId="0" fontId="28" fillId="41" borderId="17" xfId="0" applyNumberFormat="1" applyFont="1" applyFill="1" applyBorder="1" applyAlignment="1" applyProtection="1">
      <alignment vertical="top"/>
      <protection/>
    </xf>
    <xf numFmtId="0" fontId="0" fillId="41" borderId="17" xfId="0" applyNumberFormat="1" applyFont="1" applyFill="1" applyBorder="1" applyAlignment="1" applyProtection="1">
      <alignment vertical="top"/>
      <protection/>
    </xf>
    <xf numFmtId="0" fontId="8" fillId="41" borderId="17" xfId="0" applyNumberFormat="1" applyFont="1" applyFill="1" applyBorder="1" applyAlignment="1" applyProtection="1">
      <alignment vertical="top" wrapText="1"/>
      <protection/>
    </xf>
    <xf numFmtId="0" fontId="5" fillId="0" borderId="0" xfId="0" applyFont="1" applyAlignment="1">
      <alignment/>
    </xf>
    <xf numFmtId="0" fontId="38" fillId="0" borderId="11" xfId="0" applyFont="1" applyBorder="1" applyAlignment="1">
      <alignment wrapText="1"/>
    </xf>
    <xf numFmtId="14" fontId="15" fillId="0" borderId="23" xfId="0" applyNumberFormat="1" applyFont="1" applyFill="1" applyBorder="1" applyAlignment="1" applyProtection="1">
      <alignment horizontal="center" vertical="top"/>
      <protection/>
    </xf>
    <xf numFmtId="0" fontId="2" fillId="0" borderId="23" xfId="0" applyFont="1" applyFill="1" applyBorder="1" applyAlignment="1">
      <alignment horizontal="center" wrapText="1"/>
    </xf>
    <xf numFmtId="0" fontId="2" fillId="0" borderId="19" xfId="0" applyNumberFormat="1" applyFont="1" applyFill="1" applyBorder="1" applyAlignment="1" applyProtection="1">
      <alignment vertical="top" wrapText="1"/>
      <protection/>
    </xf>
    <xf numFmtId="0" fontId="39" fillId="0" borderId="23" xfId="0" applyNumberFormat="1" applyFont="1" applyFill="1" applyBorder="1" applyAlignment="1" applyProtection="1">
      <alignment vertical="top"/>
      <protection/>
    </xf>
    <xf numFmtId="0" fontId="2" fillId="0" borderId="60" xfId="0" applyNumberFormat="1" applyFont="1" applyFill="1" applyBorder="1" applyAlignment="1" applyProtection="1">
      <alignment vertical="top"/>
      <protection/>
    </xf>
    <xf numFmtId="0" fontId="2" fillId="0" borderId="19" xfId="0" applyFont="1" applyBorder="1" applyAlignment="1">
      <alignment horizontal="left" wrapText="1"/>
    </xf>
    <xf numFmtId="14" fontId="0" fillId="0" borderId="23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9" fillId="0" borderId="23" xfId="0" applyFont="1" applyBorder="1" applyAlignment="1">
      <alignment horizontal="center" wrapText="1"/>
    </xf>
    <xf numFmtId="0" fontId="9" fillId="0" borderId="23" xfId="0" applyNumberFormat="1" applyFont="1" applyFill="1" applyBorder="1" applyAlignment="1" applyProtection="1">
      <alignment horizontal="center" vertical="top"/>
      <protection/>
    </xf>
    <xf numFmtId="0" fontId="2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19" fillId="0" borderId="17" xfId="0" applyFont="1" applyBorder="1" applyAlignment="1">
      <alignment horizontal="center" vertical="center" wrapText="1"/>
    </xf>
    <xf numFmtId="180" fontId="19" fillId="0" borderId="17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6" fontId="1" fillId="0" borderId="17" xfId="0" applyNumberFormat="1" applyFont="1" applyBorder="1" applyAlignment="1">
      <alignment horizontal="center" vertical="center" wrapText="1"/>
    </xf>
    <xf numFmtId="0" fontId="19" fillId="0" borderId="17" xfId="0" applyFont="1" applyBorder="1" applyAlignment="1">
      <alignment vertical="center" wrapText="1"/>
    </xf>
    <xf numFmtId="0" fontId="19" fillId="0" borderId="17" xfId="0" applyFont="1" applyBorder="1" applyAlignment="1">
      <alignment horizontal="left" vertical="center" wrapText="1"/>
    </xf>
    <xf numFmtId="0" fontId="8" fillId="0" borderId="17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17" fontId="1" fillId="0" borderId="17" xfId="0" applyNumberFormat="1" applyFont="1" applyBorder="1" applyAlignment="1">
      <alignment horizontal="center" vertical="center" wrapText="1"/>
    </xf>
    <xf numFmtId="14" fontId="2" fillId="0" borderId="17" xfId="0" applyNumberFormat="1" applyFont="1" applyBorder="1" applyAlignment="1">
      <alignment horizontal="right" vertical="center"/>
    </xf>
    <xf numFmtId="2" fontId="40" fillId="0" borderId="17" xfId="0" applyNumberFormat="1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80" fontId="2" fillId="0" borderId="0" xfId="0" applyNumberFormat="1" applyFont="1" applyAlignment="1">
      <alignment vertical="center"/>
    </xf>
    <xf numFmtId="180" fontId="2" fillId="0" borderId="0" xfId="0" applyNumberFormat="1" applyFont="1" applyAlignment="1">
      <alignment horizontal="center" vertical="center"/>
    </xf>
    <xf numFmtId="0" fontId="9" fillId="0" borderId="0" xfId="65" applyNumberFormat="1" applyFont="1" applyFill="1" applyBorder="1" applyAlignment="1" applyProtection="1">
      <alignment vertical="top"/>
      <protection/>
    </xf>
    <xf numFmtId="0" fontId="0" fillId="0" borderId="0" xfId="65" applyNumberFormat="1" applyFont="1" applyFill="1" applyBorder="1" applyAlignment="1" applyProtection="1">
      <alignment vertical="top"/>
      <protection/>
    </xf>
    <xf numFmtId="0" fontId="15" fillId="0" borderId="0" xfId="65" applyNumberFormat="1" applyFont="1" applyFill="1" applyBorder="1" applyAlignment="1" applyProtection="1">
      <alignment vertical="top"/>
      <protection/>
    </xf>
    <xf numFmtId="0" fontId="2" fillId="0" borderId="43" xfId="65" applyNumberFormat="1" applyFont="1" applyFill="1" applyBorder="1" applyAlignment="1" applyProtection="1">
      <alignment horizontal="center" vertical="top" wrapText="1"/>
      <protection/>
    </xf>
    <xf numFmtId="0" fontId="2" fillId="0" borderId="44" xfId="65" applyNumberFormat="1" applyFont="1" applyFill="1" applyBorder="1" applyAlignment="1" applyProtection="1">
      <alignment vertical="top"/>
      <protection/>
    </xf>
    <xf numFmtId="0" fontId="2" fillId="0" borderId="45" xfId="65" applyNumberFormat="1" applyFont="1" applyFill="1" applyBorder="1" applyAlignment="1" applyProtection="1">
      <alignment vertical="top"/>
      <protection/>
    </xf>
    <xf numFmtId="0" fontId="8" fillId="0" borderId="29" xfId="65" applyNumberFormat="1" applyFont="1" applyFill="1" applyBorder="1" applyAlignment="1" applyProtection="1">
      <alignment horizontal="center" vertical="top"/>
      <protection/>
    </xf>
    <xf numFmtId="0" fontId="8" fillId="0" borderId="17" xfId="65" applyNumberFormat="1" applyFont="1" applyFill="1" applyBorder="1" applyAlignment="1" applyProtection="1">
      <alignment vertical="top"/>
      <protection/>
    </xf>
    <xf numFmtId="0" fontId="2" fillId="0" borderId="17" xfId="65" applyNumberFormat="1" applyFont="1" applyFill="1" applyBorder="1" applyAlignment="1" applyProtection="1">
      <alignment vertical="top"/>
      <protection/>
    </xf>
    <xf numFmtId="14" fontId="0" fillId="0" borderId="23" xfId="65" applyNumberFormat="1" applyFont="1" applyFill="1" applyBorder="1" applyAlignment="1" applyProtection="1">
      <alignment horizontal="right" vertical="top"/>
      <protection/>
    </xf>
    <xf numFmtId="0" fontId="8" fillId="0" borderId="30" xfId="65" applyNumberFormat="1" applyFont="1" applyFill="1" applyBorder="1" applyAlignment="1" applyProtection="1">
      <alignment horizontal="center" vertical="top"/>
      <protection/>
    </xf>
    <xf numFmtId="0" fontId="8" fillId="0" borderId="31" xfId="65" applyNumberFormat="1" applyFont="1" applyFill="1" applyBorder="1" applyAlignment="1" applyProtection="1">
      <alignment vertical="top"/>
      <protection/>
    </xf>
    <xf numFmtId="0" fontId="2" fillId="0" borderId="31" xfId="65" applyNumberFormat="1" applyFont="1" applyFill="1" applyBorder="1" applyAlignment="1" applyProtection="1">
      <alignment vertical="top"/>
      <protection/>
    </xf>
    <xf numFmtId="14" fontId="0" fillId="0" borderId="24" xfId="65" applyNumberFormat="1" applyFont="1" applyFill="1" applyBorder="1" applyAlignment="1" applyProtection="1">
      <alignment horizontal="right" vertical="top"/>
      <protection/>
    </xf>
    <xf numFmtId="0" fontId="26" fillId="35" borderId="55" xfId="65" applyNumberFormat="1" applyFont="1" applyFill="1" applyBorder="1" applyAlignment="1" applyProtection="1">
      <alignment horizontal="centerContinuous" vertical="top" wrapText="1"/>
      <protection/>
    </xf>
    <xf numFmtId="0" fontId="26" fillId="35" borderId="56" xfId="65" applyNumberFormat="1" applyFont="1" applyFill="1" applyBorder="1" applyAlignment="1" applyProtection="1">
      <alignment horizontal="centerContinuous" vertical="top" wrapText="1"/>
      <protection/>
    </xf>
    <xf numFmtId="0" fontId="26" fillId="35" borderId="57" xfId="65" applyNumberFormat="1" applyFont="1" applyFill="1" applyBorder="1" applyAlignment="1" applyProtection="1">
      <alignment horizontal="centerContinuous" vertical="top" wrapText="1"/>
      <protection/>
    </xf>
    <xf numFmtId="0" fontId="8" fillId="36" borderId="29" xfId="65" applyNumberFormat="1" applyFont="1" applyFill="1" applyBorder="1" applyAlignment="1" applyProtection="1">
      <alignment horizontal="center" vertical="top"/>
      <protection/>
    </xf>
    <xf numFmtId="0" fontId="8" fillId="36" borderId="17" xfId="65" applyNumberFormat="1" applyFont="1" applyFill="1" applyBorder="1" applyAlignment="1" applyProtection="1">
      <alignment vertical="top"/>
      <protection/>
    </xf>
    <xf numFmtId="0" fontId="21" fillId="36" borderId="17" xfId="65" applyNumberFormat="1" applyFont="1" applyFill="1" applyBorder="1" applyAlignment="1" applyProtection="1">
      <alignment vertical="top"/>
      <protection/>
    </xf>
    <xf numFmtId="181" fontId="0" fillId="36" borderId="23" xfId="65" applyNumberFormat="1" applyFont="1" applyFill="1" applyBorder="1" applyAlignment="1" applyProtection="1">
      <alignment vertical="top"/>
      <protection/>
    </xf>
    <xf numFmtId="0" fontId="8" fillId="36" borderId="17" xfId="65" applyNumberFormat="1" applyFont="1" applyFill="1" applyBorder="1" applyAlignment="1" applyProtection="1">
      <alignment vertical="top" wrapText="1"/>
      <protection/>
    </xf>
    <xf numFmtId="0" fontId="8" fillId="36" borderId="64" xfId="65" applyNumberFormat="1" applyFont="1" applyFill="1" applyBorder="1" applyAlignment="1" applyProtection="1">
      <alignment horizontal="center" vertical="top"/>
      <protection/>
    </xf>
    <xf numFmtId="0" fontId="8" fillId="36" borderId="54" xfId="65" applyNumberFormat="1" applyFont="1" applyFill="1" applyBorder="1" applyAlignment="1" applyProtection="1">
      <alignment vertical="top"/>
      <protection/>
    </xf>
    <xf numFmtId="181" fontId="0" fillId="36" borderId="46" xfId="65" applyNumberFormat="1" applyFont="1" applyFill="1" applyBorder="1" applyAlignment="1" applyProtection="1">
      <alignment vertical="top"/>
      <protection/>
    </xf>
    <xf numFmtId="16" fontId="8" fillId="36" borderId="58" xfId="65" applyNumberFormat="1" applyFont="1" applyFill="1" applyBorder="1" applyAlignment="1" applyProtection="1">
      <alignment horizontal="center" vertical="top"/>
      <protection/>
    </xf>
    <xf numFmtId="0" fontId="8" fillId="36" borderId="58" xfId="65" applyNumberFormat="1" applyFont="1" applyFill="1" applyBorder="1" applyAlignment="1" applyProtection="1">
      <alignment horizontal="center" vertical="top"/>
      <protection/>
    </xf>
    <xf numFmtId="0" fontId="8" fillId="36" borderId="21" xfId="65" applyNumberFormat="1" applyFont="1" applyFill="1" applyBorder="1" applyAlignment="1" applyProtection="1">
      <alignment vertical="top"/>
      <protection/>
    </xf>
    <xf numFmtId="0" fontId="8" fillId="36" borderId="65" xfId="65" applyNumberFormat="1" applyFont="1" applyFill="1" applyBorder="1" applyAlignment="1" applyProtection="1">
      <alignment horizontal="center" vertical="top"/>
      <protection/>
    </xf>
    <xf numFmtId="0" fontId="8" fillId="36" borderId="66" xfId="65" applyNumberFormat="1" applyFont="1" applyFill="1" applyBorder="1" applyAlignment="1" applyProtection="1">
      <alignment vertical="top"/>
      <protection/>
    </xf>
    <xf numFmtId="0" fontId="8" fillId="36" borderId="31" xfId="65" applyNumberFormat="1" applyFont="1" applyFill="1" applyBorder="1" applyAlignment="1" applyProtection="1">
      <alignment vertical="top"/>
      <protection/>
    </xf>
    <xf numFmtId="181" fontId="0" fillId="36" borderId="24" xfId="65" applyNumberFormat="1" applyFont="1" applyFill="1" applyBorder="1" applyAlignment="1" applyProtection="1">
      <alignment vertical="top"/>
      <protection/>
    </xf>
    <xf numFmtId="0" fontId="8" fillId="0" borderId="13" xfId="65" applyNumberFormat="1" applyFont="1" applyFill="1" applyBorder="1" applyAlignment="1" applyProtection="1">
      <alignment horizontal="left" vertical="top"/>
      <protection/>
    </xf>
    <xf numFmtId="0" fontId="8" fillId="0" borderId="67" xfId="65" applyNumberFormat="1" applyFont="1" applyFill="1" applyBorder="1" applyAlignment="1" applyProtection="1">
      <alignment vertical="top"/>
      <protection/>
    </xf>
    <xf numFmtId="0" fontId="8" fillId="0" borderId="49" xfId="65" applyNumberFormat="1" applyFont="1" applyFill="1" applyBorder="1" applyAlignment="1" applyProtection="1">
      <alignment vertical="top"/>
      <protection/>
    </xf>
    <xf numFmtId="0" fontId="0" fillId="0" borderId="50" xfId="65" applyNumberFormat="1" applyFont="1" applyFill="1" applyBorder="1" applyAlignment="1" applyProtection="1">
      <alignment vertical="top"/>
      <protection/>
    </xf>
    <xf numFmtId="0" fontId="8" fillId="0" borderId="14" xfId="65" applyNumberFormat="1" applyFont="1" applyFill="1" applyBorder="1" applyAlignment="1" applyProtection="1">
      <alignment horizontal="left" vertical="top"/>
      <protection/>
    </xf>
    <xf numFmtId="0" fontId="8" fillId="0" borderId="60" xfId="65" applyNumberFormat="1" applyFont="1" applyFill="1" applyBorder="1" applyAlignment="1" applyProtection="1">
      <alignment vertical="top"/>
      <protection/>
    </xf>
    <xf numFmtId="0" fontId="8" fillId="0" borderId="0" xfId="65" applyNumberFormat="1" applyFont="1" applyFill="1" applyBorder="1" applyAlignment="1" applyProtection="1">
      <alignment vertical="top"/>
      <protection/>
    </xf>
    <xf numFmtId="0" fontId="0" fillId="0" borderId="51" xfId="65" applyNumberFormat="1" applyFont="1" applyFill="1" applyBorder="1" applyAlignment="1" applyProtection="1">
      <alignment vertical="top"/>
      <protection/>
    </xf>
    <xf numFmtId="0" fontId="8" fillId="0" borderId="15" xfId="65" applyNumberFormat="1" applyFont="1" applyFill="1" applyBorder="1" applyAlignment="1" applyProtection="1">
      <alignment horizontal="left" vertical="top"/>
      <protection/>
    </xf>
    <xf numFmtId="0" fontId="8" fillId="0" borderId="47" xfId="65" applyNumberFormat="1" applyFont="1" applyFill="1" applyBorder="1" applyAlignment="1" applyProtection="1">
      <alignment vertical="top"/>
      <protection/>
    </xf>
    <xf numFmtId="0" fontId="8" fillId="0" borderId="52" xfId="65" applyNumberFormat="1" applyFont="1" applyFill="1" applyBorder="1" applyAlignment="1" applyProtection="1">
      <alignment vertical="top"/>
      <protection/>
    </xf>
    <xf numFmtId="181" fontId="0" fillId="0" borderId="53" xfId="65" applyNumberFormat="1" applyFont="1" applyFill="1" applyBorder="1" applyAlignment="1" applyProtection="1">
      <alignment vertical="top"/>
      <protection/>
    </xf>
    <xf numFmtId="0" fontId="26" fillId="39" borderId="32" xfId="65" applyNumberFormat="1" applyFont="1" applyFill="1" applyBorder="1" applyAlignment="1" applyProtection="1">
      <alignment horizontal="centerContinuous" vertical="top"/>
      <protection/>
    </xf>
    <xf numFmtId="0" fontId="26" fillId="39" borderId="55" xfId="65" applyNumberFormat="1" applyFont="1" applyFill="1" applyBorder="1" applyAlignment="1" applyProtection="1">
      <alignment horizontal="centerContinuous" vertical="top"/>
      <protection/>
    </xf>
    <xf numFmtId="0" fontId="26" fillId="39" borderId="56" xfId="65" applyNumberFormat="1" applyFont="1" applyFill="1" applyBorder="1" applyAlignment="1" applyProtection="1">
      <alignment horizontal="centerContinuous" vertical="top"/>
      <protection/>
    </xf>
    <xf numFmtId="0" fontId="26" fillId="39" borderId="57" xfId="65" applyNumberFormat="1" applyFont="1" applyFill="1" applyBorder="1" applyAlignment="1" applyProtection="1">
      <alignment horizontal="centerContinuous" vertical="top"/>
      <protection/>
    </xf>
    <xf numFmtId="0" fontId="15" fillId="35" borderId="0" xfId="65" applyNumberFormat="1" applyFont="1" applyFill="1" applyBorder="1" applyAlignment="1" applyProtection="1">
      <alignment vertical="top"/>
      <protection/>
    </xf>
    <xf numFmtId="0" fontId="0" fillId="35" borderId="0" xfId="65" applyNumberFormat="1" applyFont="1" applyFill="1" applyBorder="1" applyAlignment="1" applyProtection="1">
      <alignment vertical="top"/>
      <protection/>
    </xf>
    <xf numFmtId="0" fontId="8" fillId="39" borderId="19" xfId="65" applyNumberFormat="1" applyFont="1" applyFill="1" applyBorder="1" applyAlignment="1" applyProtection="1">
      <alignment horizontal="center" vertical="top"/>
      <protection/>
    </xf>
    <xf numFmtId="0" fontId="8" fillId="39" borderId="29" xfId="65" applyNumberFormat="1" applyFont="1" applyFill="1" applyBorder="1" applyAlignment="1" applyProtection="1">
      <alignment vertical="top"/>
      <protection/>
    </xf>
    <xf numFmtId="0" fontId="8" fillId="39" borderId="17" xfId="65" applyNumberFormat="1" applyFont="1" applyFill="1" applyBorder="1" applyAlignment="1" applyProtection="1">
      <alignment vertical="top"/>
      <protection/>
    </xf>
    <xf numFmtId="0" fontId="0" fillId="39" borderId="23" xfId="65" applyNumberFormat="1" applyFont="1" applyFill="1" applyBorder="1" applyAlignment="1" applyProtection="1">
      <alignment vertical="top"/>
      <protection/>
    </xf>
    <xf numFmtId="0" fontId="8" fillId="39" borderId="30" xfId="65" applyNumberFormat="1" applyFont="1" applyFill="1" applyBorder="1" applyAlignment="1" applyProtection="1">
      <alignment vertical="top"/>
      <protection/>
    </xf>
    <xf numFmtId="0" fontId="8" fillId="39" borderId="31" xfId="65" applyNumberFormat="1" applyFont="1" applyFill="1" applyBorder="1" applyAlignment="1" applyProtection="1">
      <alignment vertical="top"/>
      <protection/>
    </xf>
    <xf numFmtId="181" fontId="0" fillId="39" borderId="24" xfId="65" applyNumberFormat="1" applyFont="1" applyFill="1" applyBorder="1" applyAlignment="1" applyProtection="1">
      <alignment vertical="top"/>
      <protection/>
    </xf>
    <xf numFmtId="0" fontId="8" fillId="20" borderId="29" xfId="65" applyNumberFormat="1" applyFont="1" applyFill="1" applyBorder="1" applyAlignment="1" applyProtection="1">
      <alignment horizontal="center" vertical="top"/>
      <protection/>
    </xf>
    <xf numFmtId="0" fontId="8" fillId="20" borderId="17" xfId="65" applyNumberFormat="1" applyFont="1" applyFill="1" applyBorder="1" applyAlignment="1" applyProtection="1">
      <alignment vertical="top" wrapText="1"/>
      <protection/>
    </xf>
    <xf numFmtId="0" fontId="8" fillId="20" borderId="17" xfId="65" applyNumberFormat="1" applyFont="1" applyFill="1" applyBorder="1" applyAlignment="1" applyProtection="1">
      <alignment vertical="top"/>
      <protection/>
    </xf>
    <xf numFmtId="181" fontId="0" fillId="20" borderId="23" xfId="65" applyNumberFormat="1" applyFont="1" applyFill="1" applyBorder="1" applyAlignment="1" applyProtection="1">
      <alignment vertical="top"/>
      <protection/>
    </xf>
    <xf numFmtId="0" fontId="8" fillId="20" borderId="30" xfId="65" applyNumberFormat="1" applyFont="1" applyFill="1" applyBorder="1" applyAlignment="1" applyProtection="1">
      <alignment horizontal="center" vertical="top"/>
      <protection/>
    </xf>
    <xf numFmtId="0" fontId="8" fillId="20" borderId="31" xfId="65" applyNumberFormat="1" applyFont="1" applyFill="1" applyBorder="1" applyAlignment="1" applyProtection="1">
      <alignment vertical="top"/>
      <protection/>
    </xf>
    <xf numFmtId="181" fontId="0" fillId="20" borderId="24" xfId="65" applyNumberFormat="1" applyFont="1" applyFill="1" applyBorder="1" applyAlignment="1" applyProtection="1">
      <alignment vertical="top"/>
      <protection/>
    </xf>
    <xf numFmtId="0" fontId="26" fillId="35" borderId="55" xfId="65" applyNumberFormat="1" applyFont="1" applyFill="1" applyBorder="1" applyAlignment="1" applyProtection="1">
      <alignment horizontal="centerContinuous" vertical="top"/>
      <protection/>
    </xf>
    <xf numFmtId="0" fontId="8" fillId="35" borderId="55" xfId="65" applyNumberFormat="1" applyFont="1" applyFill="1" applyBorder="1" applyAlignment="1" applyProtection="1">
      <alignment horizontal="centerContinuous" vertical="top"/>
      <protection/>
    </xf>
    <xf numFmtId="0" fontId="8" fillId="35" borderId="56" xfId="65" applyNumberFormat="1" applyFont="1" applyFill="1" applyBorder="1" applyAlignment="1" applyProtection="1">
      <alignment horizontal="centerContinuous" vertical="top"/>
      <protection/>
    </xf>
    <xf numFmtId="0" fontId="8" fillId="35" borderId="57" xfId="65" applyNumberFormat="1" applyFont="1" applyFill="1" applyBorder="1" applyAlignment="1" applyProtection="1">
      <alignment horizontal="centerContinuous" vertical="top"/>
      <protection/>
    </xf>
    <xf numFmtId="0" fontId="8" fillId="36" borderId="62" xfId="65" applyNumberFormat="1" applyFont="1" applyFill="1" applyBorder="1" applyAlignment="1" applyProtection="1">
      <alignment horizontal="center" vertical="top"/>
      <protection/>
    </xf>
    <xf numFmtId="0" fontId="21" fillId="36" borderId="29" xfId="65" applyNumberFormat="1" applyFont="1" applyFill="1" applyBorder="1" applyAlignment="1" applyProtection="1">
      <alignment vertical="top"/>
      <protection/>
    </xf>
    <xf numFmtId="0" fontId="0" fillId="36" borderId="23" xfId="65" applyNumberFormat="1" applyFont="1" applyFill="1" applyBorder="1" applyAlignment="1" applyProtection="1">
      <alignment vertical="top"/>
      <protection/>
    </xf>
    <xf numFmtId="0" fontId="8" fillId="36" borderId="29" xfId="65" applyNumberFormat="1" applyFont="1" applyFill="1" applyBorder="1" applyAlignment="1" applyProtection="1">
      <alignment vertical="top"/>
      <protection/>
    </xf>
    <xf numFmtId="0" fontId="8" fillId="36" borderId="29" xfId="65" applyNumberFormat="1" applyFont="1" applyFill="1" applyBorder="1" applyAlignment="1" applyProtection="1">
      <alignment vertical="top" wrapText="1"/>
      <protection/>
    </xf>
    <xf numFmtId="0" fontId="8" fillId="36" borderId="30" xfId="65" applyNumberFormat="1" applyFont="1" applyFill="1" applyBorder="1" applyAlignment="1" applyProtection="1">
      <alignment vertical="top" wrapText="1"/>
      <protection/>
    </xf>
    <xf numFmtId="0" fontId="8" fillId="36" borderId="27" xfId="65" applyNumberFormat="1" applyFont="1" applyFill="1" applyBorder="1" applyAlignment="1" applyProtection="1">
      <alignment horizontal="center" vertical="top"/>
      <protection/>
    </xf>
    <xf numFmtId="0" fontId="21" fillId="36" borderId="28" xfId="65" applyNumberFormat="1" applyFont="1" applyFill="1" applyBorder="1" applyAlignment="1" applyProtection="1">
      <alignment vertical="top"/>
      <protection/>
    </xf>
    <xf numFmtId="0" fontId="8" fillId="36" borderId="30" xfId="65" applyNumberFormat="1" applyFont="1" applyFill="1" applyBorder="1" applyAlignment="1" applyProtection="1">
      <alignment horizontal="center" vertical="top"/>
      <protection/>
    </xf>
    <xf numFmtId="0" fontId="8" fillId="36" borderId="31" xfId="65" applyNumberFormat="1" applyFont="1" applyFill="1" applyBorder="1" applyAlignment="1" applyProtection="1">
      <alignment vertical="top" wrapText="1"/>
      <protection/>
    </xf>
    <xf numFmtId="0" fontId="8" fillId="39" borderId="27" xfId="65" applyNumberFormat="1" applyFont="1" applyFill="1" applyBorder="1" applyAlignment="1" applyProtection="1">
      <alignment horizontal="center" vertical="top"/>
      <protection/>
    </xf>
    <xf numFmtId="0" fontId="8" fillId="39" borderId="28" xfId="65" applyNumberFormat="1" applyFont="1" applyFill="1" applyBorder="1" applyAlignment="1" applyProtection="1">
      <alignment vertical="top"/>
      <protection/>
    </xf>
    <xf numFmtId="0" fontId="0" fillId="39" borderId="22" xfId="65" applyNumberFormat="1" applyFont="1" applyFill="1" applyBorder="1" applyAlignment="1" applyProtection="1">
      <alignment vertical="top"/>
      <protection/>
    </xf>
    <xf numFmtId="0" fontId="8" fillId="39" borderId="29" xfId="65" applyNumberFormat="1" applyFont="1" applyFill="1" applyBorder="1" applyAlignment="1" applyProtection="1">
      <alignment horizontal="center" vertical="top"/>
      <protection/>
    </xf>
    <xf numFmtId="0" fontId="8" fillId="39" borderId="30" xfId="65" applyNumberFormat="1" applyFont="1" applyFill="1" applyBorder="1" applyAlignment="1" applyProtection="1">
      <alignment horizontal="center" vertical="top"/>
      <protection/>
    </xf>
    <xf numFmtId="0" fontId="26" fillId="41" borderId="55" xfId="65" applyNumberFormat="1" applyFont="1" applyFill="1" applyBorder="1" applyAlignment="1" applyProtection="1">
      <alignment horizontal="centerContinuous" vertical="top"/>
      <protection/>
    </xf>
    <xf numFmtId="0" fontId="26" fillId="41" borderId="56" xfId="65" applyNumberFormat="1" applyFont="1" applyFill="1" applyBorder="1" applyAlignment="1" applyProtection="1">
      <alignment horizontal="centerContinuous" vertical="top"/>
      <protection/>
    </xf>
    <xf numFmtId="0" fontId="26" fillId="41" borderId="57" xfId="65" applyNumberFormat="1" applyFont="1" applyFill="1" applyBorder="1" applyAlignment="1" applyProtection="1">
      <alignment horizontal="centerContinuous" vertical="top"/>
      <protection/>
    </xf>
    <xf numFmtId="0" fontId="8" fillId="41" borderId="29" xfId="65" applyNumberFormat="1" applyFont="1" applyFill="1" applyBorder="1" applyAlignment="1" applyProtection="1">
      <alignment horizontal="center" vertical="top"/>
      <protection/>
    </xf>
    <xf numFmtId="0" fontId="8" fillId="41" borderId="17" xfId="65" applyNumberFormat="1" applyFont="1" applyFill="1" applyBorder="1" applyAlignment="1" applyProtection="1">
      <alignment vertical="top"/>
      <protection/>
    </xf>
    <xf numFmtId="0" fontId="28" fillId="41" borderId="17" xfId="65" applyNumberFormat="1" applyFont="1" applyFill="1" applyBorder="1" applyAlignment="1" applyProtection="1">
      <alignment vertical="top"/>
      <protection/>
    </xf>
    <xf numFmtId="0" fontId="0" fillId="41" borderId="23" xfId="65" applyNumberFormat="1" applyFont="1" applyFill="1" applyBorder="1" applyAlignment="1" applyProtection="1">
      <alignment vertical="top"/>
      <protection/>
    </xf>
    <xf numFmtId="0" fontId="8" fillId="41" borderId="30" xfId="65" applyNumberFormat="1" applyFont="1" applyFill="1" applyBorder="1" applyAlignment="1" applyProtection="1">
      <alignment horizontal="center" vertical="top"/>
      <protection/>
    </xf>
    <xf numFmtId="0" fontId="8" fillId="41" borderId="31" xfId="65" applyNumberFormat="1" applyFont="1" applyFill="1" applyBorder="1" applyAlignment="1" applyProtection="1">
      <alignment vertical="top" wrapText="1"/>
      <protection/>
    </xf>
    <xf numFmtId="0" fontId="28" fillId="41" borderId="31" xfId="65" applyNumberFormat="1" applyFont="1" applyFill="1" applyBorder="1" applyAlignment="1" applyProtection="1">
      <alignment vertical="top"/>
      <protection/>
    </xf>
    <xf numFmtId="181" fontId="0" fillId="41" borderId="24" xfId="65" applyNumberFormat="1" applyFont="1" applyFill="1" applyBorder="1" applyAlignment="1" applyProtection="1">
      <alignment vertical="top"/>
      <protection/>
    </xf>
    <xf numFmtId="0" fontId="15" fillId="0" borderId="23" xfId="0" applyNumberFormat="1" applyFont="1" applyFill="1" applyBorder="1" applyAlignment="1" applyProtection="1">
      <alignment horizontal="center" vertical="top"/>
      <protection/>
    </xf>
    <xf numFmtId="0" fontId="9" fillId="0" borderId="0" xfId="66" applyNumberFormat="1" applyFont="1" applyFill="1" applyBorder="1" applyAlignment="1" applyProtection="1">
      <alignment vertical="top"/>
      <protection/>
    </xf>
    <xf numFmtId="0" fontId="0" fillId="0" borderId="0" xfId="66" applyNumberFormat="1" applyFont="1" applyFill="1" applyBorder="1" applyAlignment="1" applyProtection="1">
      <alignment vertical="top"/>
      <protection/>
    </xf>
    <xf numFmtId="0" fontId="15" fillId="0" borderId="0" xfId="66" applyNumberFormat="1" applyFont="1" applyFill="1" applyBorder="1" applyAlignment="1" applyProtection="1">
      <alignment horizontal="right" vertical="top"/>
      <protection/>
    </xf>
    <xf numFmtId="0" fontId="2" fillId="0" borderId="43" xfId="66" applyNumberFormat="1" applyFont="1" applyFill="1" applyBorder="1" applyAlignment="1" applyProtection="1">
      <alignment horizontal="center" vertical="top" wrapText="1"/>
      <protection/>
    </xf>
    <xf numFmtId="0" fontId="2" fillId="0" borderId="44" xfId="66" applyNumberFormat="1" applyFont="1" applyFill="1" applyBorder="1" applyAlignment="1" applyProtection="1">
      <alignment vertical="top"/>
      <protection/>
    </xf>
    <xf numFmtId="0" fontId="2" fillId="0" borderId="45" xfId="66" applyNumberFormat="1" applyFont="1" applyFill="1" applyBorder="1" applyAlignment="1" applyProtection="1">
      <alignment vertical="top"/>
      <protection/>
    </xf>
    <xf numFmtId="0" fontId="8" fillId="0" borderId="29" xfId="66" applyNumberFormat="1" applyFont="1" applyFill="1" applyBorder="1" applyAlignment="1" applyProtection="1">
      <alignment horizontal="center" vertical="top"/>
      <protection/>
    </xf>
    <xf numFmtId="0" fontId="8" fillId="0" borderId="17" xfId="66" applyNumberFormat="1" applyFont="1" applyFill="1" applyBorder="1" applyAlignment="1" applyProtection="1">
      <alignment vertical="top"/>
      <protection/>
    </xf>
    <xf numFmtId="0" fontId="2" fillId="0" borderId="17" xfId="66" applyNumberFormat="1" applyFont="1" applyFill="1" applyBorder="1" applyAlignment="1" applyProtection="1">
      <alignment vertical="top"/>
      <protection/>
    </xf>
    <xf numFmtId="14" fontId="0" fillId="0" borderId="23" xfId="66" applyNumberFormat="1" applyFont="1" applyFill="1" applyBorder="1" applyAlignment="1" applyProtection="1">
      <alignment horizontal="right" vertical="top"/>
      <protection/>
    </xf>
    <xf numFmtId="0" fontId="8" fillId="0" borderId="30" xfId="66" applyNumberFormat="1" applyFont="1" applyFill="1" applyBorder="1" applyAlignment="1" applyProtection="1">
      <alignment horizontal="center" vertical="top"/>
      <protection/>
    </xf>
    <xf numFmtId="0" fontId="8" fillId="0" borderId="31" xfId="66" applyNumberFormat="1" applyFont="1" applyFill="1" applyBorder="1" applyAlignment="1" applyProtection="1">
      <alignment vertical="top"/>
      <protection/>
    </xf>
    <xf numFmtId="0" fontId="2" fillId="0" borderId="31" xfId="66" applyNumberFormat="1" applyFont="1" applyFill="1" applyBorder="1" applyAlignment="1" applyProtection="1">
      <alignment vertical="top"/>
      <protection/>
    </xf>
    <xf numFmtId="14" fontId="0" fillId="0" borderId="24" xfId="66" applyNumberFormat="1" applyFont="1" applyFill="1" applyBorder="1" applyAlignment="1" applyProtection="1">
      <alignment horizontal="right" vertical="top"/>
      <protection/>
    </xf>
    <xf numFmtId="0" fontId="26" fillId="35" borderId="55" xfId="66" applyNumberFormat="1" applyFont="1" applyFill="1" applyBorder="1" applyAlignment="1" applyProtection="1">
      <alignment horizontal="centerContinuous" vertical="top" wrapText="1"/>
      <protection/>
    </xf>
    <xf numFmtId="0" fontId="26" fillId="35" borderId="56" xfId="66" applyNumberFormat="1" applyFont="1" applyFill="1" applyBorder="1" applyAlignment="1" applyProtection="1">
      <alignment horizontal="centerContinuous" vertical="top" wrapText="1"/>
      <protection/>
    </xf>
    <xf numFmtId="0" fontId="26" fillId="35" borderId="57" xfId="66" applyNumberFormat="1" applyFont="1" applyFill="1" applyBorder="1" applyAlignment="1" applyProtection="1">
      <alignment horizontal="centerContinuous" vertical="top" wrapText="1"/>
      <protection/>
    </xf>
    <xf numFmtId="0" fontId="0" fillId="0" borderId="0" xfId="66" applyNumberFormat="1" applyFont="1" applyFill="1" applyBorder="1" applyAlignment="1" applyProtection="1">
      <alignment horizontal="right" vertical="top"/>
      <protection/>
    </xf>
    <xf numFmtId="0" fontId="8" fillId="36" borderId="29" xfId="66" applyNumberFormat="1" applyFont="1" applyFill="1" applyBorder="1" applyAlignment="1" applyProtection="1">
      <alignment horizontal="center" vertical="top"/>
      <protection/>
    </xf>
    <xf numFmtId="0" fontId="8" fillId="36" borderId="17" xfId="66" applyNumberFormat="1" applyFont="1" applyFill="1" applyBorder="1" applyAlignment="1" applyProtection="1">
      <alignment vertical="top"/>
      <protection/>
    </xf>
    <xf numFmtId="0" fontId="21" fillId="36" borderId="17" xfId="66" applyNumberFormat="1" applyFont="1" applyFill="1" applyBorder="1" applyAlignment="1" applyProtection="1">
      <alignment vertical="top"/>
      <protection/>
    </xf>
    <xf numFmtId="181" fontId="0" fillId="36" borderId="23" xfId="66" applyNumberFormat="1" applyFont="1" applyFill="1" applyBorder="1" applyAlignment="1" applyProtection="1">
      <alignment vertical="top"/>
      <protection/>
    </xf>
    <xf numFmtId="0" fontId="8" fillId="36" borderId="17" xfId="66" applyNumberFormat="1" applyFont="1" applyFill="1" applyBorder="1" applyAlignment="1" applyProtection="1">
      <alignment vertical="top" wrapText="1"/>
      <protection/>
    </xf>
    <xf numFmtId="0" fontId="8" fillId="36" borderId="64" xfId="66" applyNumberFormat="1" applyFont="1" applyFill="1" applyBorder="1" applyAlignment="1" applyProtection="1">
      <alignment horizontal="center" vertical="top"/>
      <protection/>
    </xf>
    <xf numFmtId="0" fontId="8" fillId="36" borderId="54" xfId="66" applyNumberFormat="1" applyFont="1" applyFill="1" applyBorder="1" applyAlignment="1" applyProtection="1">
      <alignment vertical="top"/>
      <protection/>
    </xf>
    <xf numFmtId="181" fontId="0" fillId="36" borderId="46" xfId="66" applyNumberFormat="1" applyFont="1" applyFill="1" applyBorder="1" applyAlignment="1" applyProtection="1">
      <alignment vertical="top"/>
      <protection/>
    </xf>
    <xf numFmtId="16" fontId="8" fillId="36" borderId="58" xfId="66" applyNumberFormat="1" applyFont="1" applyFill="1" applyBorder="1" applyAlignment="1" applyProtection="1">
      <alignment horizontal="center" vertical="top"/>
      <protection/>
    </xf>
    <xf numFmtId="0" fontId="8" fillId="36" borderId="58" xfId="66" applyNumberFormat="1" applyFont="1" applyFill="1" applyBorder="1" applyAlignment="1" applyProtection="1">
      <alignment horizontal="center" vertical="top"/>
      <protection/>
    </xf>
    <xf numFmtId="0" fontId="8" fillId="36" borderId="21" xfId="66" applyNumberFormat="1" applyFont="1" applyFill="1" applyBorder="1" applyAlignment="1" applyProtection="1">
      <alignment vertical="top"/>
      <protection/>
    </xf>
    <xf numFmtId="0" fontId="8" fillId="36" borderId="65" xfId="66" applyNumberFormat="1" applyFont="1" applyFill="1" applyBorder="1" applyAlignment="1" applyProtection="1">
      <alignment horizontal="center" vertical="top"/>
      <protection/>
    </xf>
    <xf numFmtId="0" fontId="8" fillId="36" borderId="66" xfId="66" applyNumberFormat="1" applyFont="1" applyFill="1" applyBorder="1" applyAlignment="1" applyProtection="1">
      <alignment vertical="top"/>
      <protection/>
    </xf>
    <xf numFmtId="0" fontId="8" fillId="36" borderId="31" xfId="66" applyNumberFormat="1" applyFont="1" applyFill="1" applyBorder="1" applyAlignment="1" applyProtection="1">
      <alignment vertical="top"/>
      <protection/>
    </xf>
    <xf numFmtId="181" fontId="0" fillId="36" borderId="24" xfId="66" applyNumberFormat="1" applyFont="1" applyFill="1" applyBorder="1" applyAlignment="1" applyProtection="1">
      <alignment vertical="top"/>
      <protection/>
    </xf>
    <xf numFmtId="0" fontId="8" fillId="0" borderId="13" xfId="66" applyNumberFormat="1" applyFont="1" applyFill="1" applyBorder="1" applyAlignment="1" applyProtection="1">
      <alignment horizontal="left" vertical="top"/>
      <protection/>
    </xf>
    <xf numFmtId="0" fontId="8" fillId="0" borderId="67" xfId="66" applyNumberFormat="1" applyFont="1" applyFill="1" applyBorder="1" applyAlignment="1" applyProtection="1">
      <alignment vertical="top"/>
      <protection/>
    </xf>
    <xf numFmtId="0" fontId="8" fillId="0" borderId="49" xfId="66" applyNumberFormat="1" applyFont="1" applyFill="1" applyBorder="1" applyAlignment="1" applyProtection="1">
      <alignment vertical="top"/>
      <protection/>
    </xf>
    <xf numFmtId="0" fontId="0" fillId="0" borderId="50" xfId="66" applyNumberFormat="1" applyFont="1" applyFill="1" applyBorder="1" applyAlignment="1" applyProtection="1">
      <alignment vertical="top"/>
      <protection/>
    </xf>
    <xf numFmtId="0" fontId="8" fillId="0" borderId="14" xfId="66" applyNumberFormat="1" applyFont="1" applyFill="1" applyBorder="1" applyAlignment="1" applyProtection="1">
      <alignment horizontal="left" vertical="top"/>
      <protection/>
    </xf>
    <xf numFmtId="0" fontId="8" fillId="0" borderId="60" xfId="66" applyNumberFormat="1" applyFont="1" applyFill="1" applyBorder="1" applyAlignment="1" applyProtection="1">
      <alignment vertical="top"/>
      <protection/>
    </xf>
    <xf numFmtId="0" fontId="8" fillId="0" borderId="0" xfId="66" applyNumberFormat="1" applyFont="1" applyFill="1" applyBorder="1" applyAlignment="1" applyProtection="1">
      <alignment vertical="top"/>
      <protection/>
    </xf>
    <xf numFmtId="0" fontId="0" fillId="0" borderId="51" xfId="66" applyNumberFormat="1" applyFont="1" applyFill="1" applyBorder="1" applyAlignment="1" applyProtection="1">
      <alignment vertical="top"/>
      <protection/>
    </xf>
    <xf numFmtId="0" fontId="8" fillId="0" borderId="15" xfId="66" applyNumberFormat="1" applyFont="1" applyFill="1" applyBorder="1" applyAlignment="1" applyProtection="1">
      <alignment horizontal="left" vertical="top"/>
      <protection/>
    </xf>
    <xf numFmtId="0" fontId="8" fillId="0" borderId="47" xfId="66" applyNumberFormat="1" applyFont="1" applyFill="1" applyBorder="1" applyAlignment="1" applyProtection="1">
      <alignment vertical="top"/>
      <protection/>
    </xf>
    <xf numFmtId="0" fontId="8" fillId="0" borderId="52" xfId="66" applyNumberFormat="1" applyFont="1" applyFill="1" applyBorder="1" applyAlignment="1" applyProtection="1">
      <alignment vertical="top"/>
      <protection/>
    </xf>
    <xf numFmtId="181" fontId="0" fillId="0" borderId="53" xfId="66" applyNumberFormat="1" applyFont="1" applyFill="1" applyBorder="1" applyAlignment="1" applyProtection="1">
      <alignment vertical="top"/>
      <protection/>
    </xf>
    <xf numFmtId="0" fontId="26" fillId="39" borderId="32" xfId="66" applyNumberFormat="1" applyFont="1" applyFill="1" applyBorder="1" applyAlignment="1" applyProtection="1">
      <alignment horizontal="centerContinuous" vertical="top"/>
      <protection/>
    </xf>
    <xf numFmtId="0" fontId="26" fillId="39" borderId="55" xfId="66" applyNumberFormat="1" applyFont="1" applyFill="1" applyBorder="1" applyAlignment="1" applyProtection="1">
      <alignment horizontal="centerContinuous" vertical="top"/>
      <protection/>
    </xf>
    <xf numFmtId="0" fontId="26" fillId="39" borderId="56" xfId="66" applyNumberFormat="1" applyFont="1" applyFill="1" applyBorder="1" applyAlignment="1" applyProtection="1">
      <alignment horizontal="centerContinuous" vertical="top"/>
      <protection/>
    </xf>
    <xf numFmtId="0" fontId="26" fillId="39" borderId="57" xfId="66" applyNumberFormat="1" applyFont="1" applyFill="1" applyBorder="1" applyAlignment="1" applyProtection="1">
      <alignment horizontal="centerContinuous" vertical="top"/>
      <protection/>
    </xf>
    <xf numFmtId="0" fontId="15" fillId="35" borderId="0" xfId="66" applyNumberFormat="1" applyFont="1" applyFill="1" applyBorder="1" applyAlignment="1" applyProtection="1">
      <alignment horizontal="right" vertical="top"/>
      <protection/>
    </xf>
    <xf numFmtId="0" fontId="0" fillId="35" borderId="0" xfId="66" applyNumberFormat="1" applyFont="1" applyFill="1" applyBorder="1" applyAlignment="1" applyProtection="1">
      <alignment vertical="top"/>
      <protection/>
    </xf>
    <xf numFmtId="0" fontId="8" fillId="39" borderId="19" xfId="66" applyNumberFormat="1" applyFont="1" applyFill="1" applyBorder="1" applyAlignment="1" applyProtection="1">
      <alignment horizontal="center" vertical="top"/>
      <protection/>
    </xf>
    <xf numFmtId="0" fontId="8" fillId="39" borderId="29" xfId="66" applyNumberFormat="1" applyFont="1" applyFill="1" applyBorder="1" applyAlignment="1" applyProtection="1">
      <alignment vertical="top"/>
      <protection/>
    </xf>
    <xf numFmtId="0" fontId="8" fillId="39" borderId="17" xfId="66" applyNumberFormat="1" applyFont="1" applyFill="1" applyBorder="1" applyAlignment="1" applyProtection="1">
      <alignment vertical="top"/>
      <protection/>
    </xf>
    <xf numFmtId="0" fontId="0" fillId="39" borderId="23" xfId="66" applyNumberFormat="1" applyFont="1" applyFill="1" applyBorder="1" applyAlignment="1" applyProtection="1">
      <alignment vertical="top"/>
      <protection/>
    </xf>
    <xf numFmtId="0" fontId="8" fillId="39" borderId="30" xfId="66" applyNumberFormat="1" applyFont="1" applyFill="1" applyBorder="1" applyAlignment="1" applyProtection="1">
      <alignment vertical="top"/>
      <protection/>
    </xf>
    <xf numFmtId="0" fontId="8" fillId="39" borderId="31" xfId="66" applyNumberFormat="1" applyFont="1" applyFill="1" applyBorder="1" applyAlignment="1" applyProtection="1">
      <alignment vertical="top"/>
      <protection/>
    </xf>
    <xf numFmtId="181" fontId="0" fillId="39" borderId="24" xfId="66" applyNumberFormat="1" applyFont="1" applyFill="1" applyBorder="1" applyAlignment="1" applyProtection="1">
      <alignment vertical="top"/>
      <protection/>
    </xf>
    <xf numFmtId="0" fontId="8" fillId="20" borderId="29" xfId="66" applyNumberFormat="1" applyFont="1" applyFill="1" applyBorder="1" applyAlignment="1" applyProtection="1">
      <alignment horizontal="center" vertical="top"/>
      <protection/>
    </xf>
    <xf numFmtId="0" fontId="8" fillId="20" borderId="17" xfId="66" applyNumberFormat="1" applyFont="1" applyFill="1" applyBorder="1" applyAlignment="1" applyProtection="1">
      <alignment vertical="top" wrapText="1"/>
      <protection/>
    </xf>
    <xf numFmtId="0" fontId="8" fillId="20" borderId="17" xfId="66" applyNumberFormat="1" applyFont="1" applyFill="1" applyBorder="1" applyAlignment="1" applyProtection="1">
      <alignment vertical="top"/>
      <protection/>
    </xf>
    <xf numFmtId="181" fontId="0" fillId="20" borderId="23" xfId="66" applyNumberFormat="1" applyFont="1" applyFill="1" applyBorder="1" applyAlignment="1" applyProtection="1">
      <alignment vertical="top"/>
      <protection/>
    </xf>
    <xf numFmtId="0" fontId="8" fillId="20" borderId="30" xfId="66" applyNumberFormat="1" applyFont="1" applyFill="1" applyBorder="1" applyAlignment="1" applyProtection="1">
      <alignment horizontal="center" vertical="top"/>
      <protection/>
    </xf>
    <xf numFmtId="0" fontId="8" fillId="20" borderId="31" xfId="66" applyNumberFormat="1" applyFont="1" applyFill="1" applyBorder="1" applyAlignment="1" applyProtection="1">
      <alignment vertical="top"/>
      <protection/>
    </xf>
    <xf numFmtId="181" fontId="0" fillId="20" borderId="24" xfId="66" applyNumberFormat="1" applyFont="1" applyFill="1" applyBorder="1" applyAlignment="1" applyProtection="1">
      <alignment vertical="top"/>
      <protection/>
    </xf>
    <xf numFmtId="0" fontId="26" fillId="35" borderId="55" xfId="66" applyNumberFormat="1" applyFont="1" applyFill="1" applyBorder="1" applyAlignment="1" applyProtection="1">
      <alignment horizontal="centerContinuous" vertical="top"/>
      <protection/>
    </xf>
    <xf numFmtId="0" fontId="8" fillId="35" borderId="55" xfId="66" applyNumberFormat="1" applyFont="1" applyFill="1" applyBorder="1" applyAlignment="1" applyProtection="1">
      <alignment horizontal="centerContinuous" vertical="top"/>
      <protection/>
    </xf>
    <xf numFmtId="0" fontId="8" fillId="35" borderId="56" xfId="66" applyNumberFormat="1" applyFont="1" applyFill="1" applyBorder="1" applyAlignment="1" applyProtection="1">
      <alignment horizontal="centerContinuous" vertical="top"/>
      <protection/>
    </xf>
    <xf numFmtId="0" fontId="8" fillId="35" borderId="57" xfId="66" applyNumberFormat="1" applyFont="1" applyFill="1" applyBorder="1" applyAlignment="1" applyProtection="1">
      <alignment horizontal="centerContinuous" vertical="top"/>
      <protection/>
    </xf>
    <xf numFmtId="0" fontId="8" fillId="36" borderId="62" xfId="66" applyNumberFormat="1" applyFont="1" applyFill="1" applyBorder="1" applyAlignment="1" applyProtection="1">
      <alignment horizontal="center" vertical="top"/>
      <protection/>
    </xf>
    <xf numFmtId="0" fontId="21" fillId="36" borderId="29" xfId="66" applyNumberFormat="1" applyFont="1" applyFill="1" applyBorder="1" applyAlignment="1" applyProtection="1">
      <alignment vertical="top"/>
      <protection/>
    </xf>
    <xf numFmtId="0" fontId="0" fillId="36" borderId="23" xfId="66" applyNumberFormat="1" applyFont="1" applyFill="1" applyBorder="1" applyAlignment="1" applyProtection="1">
      <alignment vertical="top"/>
      <protection/>
    </xf>
    <xf numFmtId="0" fontId="8" fillId="36" borderId="29" xfId="66" applyNumberFormat="1" applyFont="1" applyFill="1" applyBorder="1" applyAlignment="1" applyProtection="1">
      <alignment vertical="top"/>
      <protection/>
    </xf>
    <xf numFmtId="0" fontId="8" fillId="36" borderId="29" xfId="66" applyNumberFormat="1" applyFont="1" applyFill="1" applyBorder="1" applyAlignment="1" applyProtection="1">
      <alignment vertical="top" wrapText="1"/>
      <protection/>
    </xf>
    <xf numFmtId="0" fontId="8" fillId="36" borderId="30" xfId="66" applyNumberFormat="1" applyFont="1" applyFill="1" applyBorder="1" applyAlignment="1" applyProtection="1">
      <alignment vertical="top" wrapText="1"/>
      <protection/>
    </xf>
    <xf numFmtId="0" fontId="8" fillId="36" borderId="27" xfId="66" applyNumberFormat="1" applyFont="1" applyFill="1" applyBorder="1" applyAlignment="1" applyProtection="1">
      <alignment horizontal="center" vertical="top"/>
      <protection/>
    </xf>
    <xf numFmtId="0" fontId="21" fillId="36" borderId="28" xfId="66" applyNumberFormat="1" applyFont="1" applyFill="1" applyBorder="1" applyAlignment="1" applyProtection="1">
      <alignment vertical="top"/>
      <protection/>
    </xf>
    <xf numFmtId="0" fontId="8" fillId="36" borderId="30" xfId="66" applyNumberFormat="1" applyFont="1" applyFill="1" applyBorder="1" applyAlignment="1" applyProtection="1">
      <alignment horizontal="center" vertical="top"/>
      <protection/>
    </xf>
    <xf numFmtId="0" fontId="8" fillId="36" borderId="31" xfId="66" applyNumberFormat="1" applyFont="1" applyFill="1" applyBorder="1" applyAlignment="1" applyProtection="1">
      <alignment vertical="top" wrapText="1"/>
      <protection/>
    </xf>
    <xf numFmtId="0" fontId="8" fillId="39" borderId="27" xfId="66" applyNumberFormat="1" applyFont="1" applyFill="1" applyBorder="1" applyAlignment="1" applyProtection="1">
      <alignment horizontal="center" vertical="top"/>
      <protection/>
    </xf>
    <xf numFmtId="0" fontId="8" fillId="39" borderId="28" xfId="66" applyNumberFormat="1" applyFont="1" applyFill="1" applyBorder="1" applyAlignment="1" applyProtection="1">
      <alignment vertical="top"/>
      <protection/>
    </xf>
    <xf numFmtId="0" fontId="0" fillId="39" borderId="22" xfId="66" applyNumberFormat="1" applyFont="1" applyFill="1" applyBorder="1" applyAlignment="1" applyProtection="1">
      <alignment vertical="top"/>
      <protection/>
    </xf>
    <xf numFmtId="0" fontId="8" fillId="39" borderId="29" xfId="66" applyNumberFormat="1" applyFont="1" applyFill="1" applyBorder="1" applyAlignment="1" applyProtection="1">
      <alignment horizontal="center" vertical="top"/>
      <protection/>
    </xf>
    <xf numFmtId="0" fontId="8" fillId="39" borderId="30" xfId="66" applyNumberFormat="1" applyFont="1" applyFill="1" applyBorder="1" applyAlignment="1" applyProtection="1">
      <alignment horizontal="center" vertical="top"/>
      <protection/>
    </xf>
    <xf numFmtId="0" fontId="26" fillId="41" borderId="55" xfId="66" applyNumberFormat="1" applyFont="1" applyFill="1" applyBorder="1" applyAlignment="1" applyProtection="1">
      <alignment horizontal="centerContinuous" vertical="top"/>
      <protection/>
    </xf>
    <xf numFmtId="0" fontId="26" fillId="41" borderId="56" xfId="66" applyNumberFormat="1" applyFont="1" applyFill="1" applyBorder="1" applyAlignment="1" applyProtection="1">
      <alignment horizontal="centerContinuous" vertical="top"/>
      <protection/>
    </xf>
    <xf numFmtId="0" fontId="26" fillId="41" borderId="57" xfId="66" applyNumberFormat="1" applyFont="1" applyFill="1" applyBorder="1" applyAlignment="1" applyProtection="1">
      <alignment horizontal="centerContinuous" vertical="top"/>
      <protection/>
    </xf>
    <xf numFmtId="0" fontId="8" fillId="41" borderId="29" xfId="66" applyNumberFormat="1" applyFont="1" applyFill="1" applyBorder="1" applyAlignment="1" applyProtection="1">
      <alignment horizontal="center" vertical="top"/>
      <protection/>
    </xf>
    <xf numFmtId="0" fontId="8" fillId="41" borderId="17" xfId="66" applyNumberFormat="1" applyFont="1" applyFill="1" applyBorder="1" applyAlignment="1" applyProtection="1">
      <alignment vertical="top"/>
      <protection/>
    </xf>
    <xf numFmtId="0" fontId="28" fillId="41" borderId="17" xfId="66" applyNumberFormat="1" applyFont="1" applyFill="1" applyBorder="1" applyAlignment="1" applyProtection="1">
      <alignment vertical="top"/>
      <protection/>
    </xf>
    <xf numFmtId="0" fontId="0" fillId="41" borderId="23" xfId="66" applyNumberFormat="1" applyFont="1" applyFill="1" applyBorder="1" applyAlignment="1" applyProtection="1">
      <alignment vertical="top"/>
      <protection/>
    </xf>
    <xf numFmtId="0" fontId="8" fillId="41" borderId="30" xfId="66" applyNumberFormat="1" applyFont="1" applyFill="1" applyBorder="1" applyAlignment="1" applyProtection="1">
      <alignment horizontal="center" vertical="top"/>
      <protection/>
    </xf>
    <xf numFmtId="0" fontId="8" fillId="41" borderId="31" xfId="66" applyNumberFormat="1" applyFont="1" applyFill="1" applyBorder="1" applyAlignment="1" applyProtection="1">
      <alignment vertical="top" wrapText="1"/>
      <protection/>
    </xf>
    <xf numFmtId="0" fontId="28" fillId="41" borderId="31" xfId="66" applyNumberFormat="1" applyFont="1" applyFill="1" applyBorder="1" applyAlignment="1" applyProtection="1">
      <alignment vertical="top"/>
      <protection/>
    </xf>
    <xf numFmtId="181" fontId="0" fillId="41" borderId="24" xfId="66" applyNumberFormat="1" applyFont="1" applyFill="1" applyBorder="1" applyAlignment="1" applyProtection="1">
      <alignment vertical="top"/>
      <protection/>
    </xf>
    <xf numFmtId="17" fontId="1" fillId="0" borderId="17" xfId="0" applyNumberFormat="1" applyFont="1" applyBorder="1" applyAlignment="1">
      <alignment horizontal="center" vertical="center" wrapText="1"/>
    </xf>
    <xf numFmtId="180" fontId="1" fillId="0" borderId="54" xfId="0" applyNumberFormat="1" applyFont="1" applyBorder="1" applyAlignment="1">
      <alignment horizontal="right" vertical="center" wrapText="1"/>
    </xf>
    <xf numFmtId="180" fontId="1" fillId="0" borderId="44" xfId="0" applyNumberFormat="1" applyFont="1" applyBorder="1" applyAlignment="1">
      <alignment horizontal="right" vertical="center" wrapText="1"/>
    </xf>
    <xf numFmtId="0" fontId="40" fillId="0" borderId="17" xfId="0" applyFont="1" applyBorder="1" applyAlignment="1">
      <alignment vertical="center" wrapText="1"/>
    </xf>
    <xf numFmtId="0" fontId="19" fillId="0" borderId="54" xfId="0" applyFont="1" applyBorder="1" applyAlignment="1">
      <alignment horizontal="center" vertical="center" wrapText="1"/>
    </xf>
    <xf numFmtId="0" fontId="19" fillId="0" borderId="68" xfId="0" applyFont="1" applyBorder="1" applyAlignment="1">
      <alignment horizontal="center" vertical="center" wrapText="1"/>
    </xf>
    <xf numFmtId="0" fontId="19" fillId="0" borderId="44" xfId="0" applyFont="1" applyBorder="1" applyAlignment="1">
      <alignment horizontal="center" vertical="center" wrapText="1"/>
    </xf>
    <xf numFmtId="16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80" fontId="1" fillId="0" borderId="68" xfId="0" applyNumberFormat="1" applyFont="1" applyBorder="1" applyAlignment="1">
      <alignment horizontal="right" vertical="center" wrapText="1"/>
    </xf>
    <xf numFmtId="2" fontId="40" fillId="0" borderId="54" xfId="0" applyNumberFormat="1" applyFont="1" applyBorder="1" applyAlignment="1">
      <alignment horizontal="center" vertical="center" wrapText="1"/>
    </xf>
    <xf numFmtId="2" fontId="40" fillId="0" borderId="68" xfId="0" applyNumberFormat="1" applyFont="1" applyBorder="1" applyAlignment="1">
      <alignment horizontal="center" vertical="center" wrapText="1"/>
    </xf>
    <xf numFmtId="2" fontId="40" fillId="0" borderId="44" xfId="0" applyNumberFormat="1" applyFont="1" applyBorder="1" applyAlignment="1">
      <alignment horizontal="center" vertical="center" wrapText="1"/>
    </xf>
    <xf numFmtId="0" fontId="40" fillId="0" borderId="17" xfId="0" applyFont="1" applyBorder="1" applyAlignment="1">
      <alignment horizontal="left" vertical="center" wrapText="1"/>
    </xf>
    <xf numFmtId="14" fontId="2" fillId="0" borderId="54" xfId="0" applyNumberFormat="1" applyFont="1" applyBorder="1" applyAlignment="1">
      <alignment horizontal="center" vertical="center"/>
    </xf>
    <xf numFmtId="14" fontId="2" fillId="0" borderId="68" xfId="0" applyNumberFormat="1" applyFont="1" applyBorder="1" applyAlignment="1">
      <alignment horizontal="center" vertical="center"/>
    </xf>
    <xf numFmtId="14" fontId="2" fillId="0" borderId="44" xfId="0" applyNumberFormat="1" applyFont="1" applyBorder="1" applyAlignment="1">
      <alignment horizontal="center" vertical="center"/>
    </xf>
    <xf numFmtId="0" fontId="19" fillId="0" borderId="54" xfId="0" applyFont="1" applyBorder="1" applyAlignment="1">
      <alignment horizontal="center" vertical="center" textRotation="90" wrapText="1"/>
    </xf>
    <xf numFmtId="0" fontId="19" fillId="0" borderId="68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left" vertical="center" wrapText="1"/>
    </xf>
    <xf numFmtId="0" fontId="40" fillId="0" borderId="25" xfId="0" applyFont="1" applyBorder="1" applyAlignment="1">
      <alignment horizontal="left" vertical="center" wrapText="1"/>
    </xf>
    <xf numFmtId="0" fontId="40" fillId="0" borderId="16" xfId="0" applyFont="1" applyBorder="1" applyAlignment="1">
      <alignment horizontal="left" vertical="center" wrapText="1"/>
    </xf>
    <xf numFmtId="0" fontId="0" fillId="0" borderId="54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68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25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0" fillId="0" borderId="17" xfId="0" applyBorder="1" applyAlignment="1">
      <alignment vertical="top" wrapText="1"/>
    </xf>
    <xf numFmtId="0" fontId="0" fillId="0" borderId="62" xfId="0" applyNumberFormat="1" applyFont="1" applyFill="1" applyBorder="1" applyAlignment="1" applyProtection="1">
      <alignment vertical="top"/>
      <protection/>
    </xf>
    <xf numFmtId="0" fontId="0" fillId="0" borderId="16" xfId="0" applyNumberFormat="1" applyFont="1" applyFill="1" applyBorder="1" applyAlignment="1" applyProtection="1">
      <alignment vertical="top"/>
      <protection/>
    </xf>
    <xf numFmtId="0" fontId="0" fillId="0" borderId="65" xfId="0" applyNumberFormat="1" applyFont="1" applyFill="1" applyBorder="1" applyAlignment="1" applyProtection="1">
      <alignment vertical="top"/>
      <protection/>
    </xf>
    <xf numFmtId="0" fontId="0" fillId="0" borderId="69" xfId="0" applyNumberFormat="1" applyFont="1" applyFill="1" applyBorder="1" applyAlignment="1" applyProtection="1">
      <alignment vertical="top"/>
      <protection/>
    </xf>
    <xf numFmtId="0" fontId="0" fillId="0" borderId="55" xfId="0" applyNumberFormat="1" applyFont="1" applyFill="1" applyBorder="1" applyAlignment="1" applyProtection="1">
      <alignment vertical="top" wrapText="1"/>
      <protection/>
    </xf>
    <xf numFmtId="0" fontId="0" fillId="0" borderId="70" xfId="0" applyNumberFormat="1" applyFont="1" applyFill="1" applyBorder="1" applyAlignment="1" applyProtection="1">
      <alignment vertical="top" wrapText="1"/>
      <protection/>
    </xf>
    <xf numFmtId="2" fontId="0" fillId="0" borderId="17" xfId="0" applyNumberFormat="1" applyFont="1" applyFill="1" applyBorder="1" applyAlignment="1" applyProtection="1">
      <alignment horizontal="left"/>
      <protection/>
    </xf>
    <xf numFmtId="0" fontId="0" fillId="0" borderId="17" xfId="0" applyNumberFormat="1" applyFont="1" applyFill="1" applyBorder="1" applyAlignment="1" applyProtection="1">
      <alignment horizontal="left" vertical="top" wrapText="1"/>
      <protection/>
    </xf>
    <xf numFmtId="0" fontId="0" fillId="0" borderId="17" xfId="0" applyNumberFormat="1" applyFont="1" applyFill="1" applyBorder="1" applyAlignment="1" applyProtection="1">
      <alignment horizontal="left"/>
      <protection/>
    </xf>
    <xf numFmtId="0" fontId="0" fillId="0" borderId="54" xfId="0" applyNumberFormat="1" applyFont="1" applyFill="1" applyBorder="1" applyAlignment="1" applyProtection="1">
      <alignment horizontal="left" vertical="top" wrapText="1"/>
      <protection/>
    </xf>
    <xf numFmtId="0" fontId="0" fillId="0" borderId="68" xfId="0" applyNumberFormat="1" applyFont="1" applyFill="1" applyBorder="1" applyAlignment="1" applyProtection="1">
      <alignment horizontal="left" vertical="top" wrapText="1"/>
      <protection/>
    </xf>
    <xf numFmtId="0" fontId="0" fillId="0" borderId="44" xfId="0" applyNumberFormat="1" applyFont="1" applyFill="1" applyBorder="1" applyAlignment="1" applyProtection="1">
      <alignment horizontal="left" vertical="top" wrapText="1"/>
      <protection/>
    </xf>
    <xf numFmtId="0" fontId="0" fillId="0" borderId="17" xfId="0" applyNumberFormat="1" applyFont="1" applyFill="1" applyBorder="1" applyAlignment="1" applyProtection="1">
      <alignment horizontal="left" vertical="top"/>
      <protection/>
    </xf>
    <xf numFmtId="0" fontId="0" fillId="0" borderId="16" xfId="0" applyNumberFormat="1" applyFont="1" applyFill="1" applyBorder="1" applyAlignment="1" applyProtection="1">
      <alignment horizontal="left"/>
      <protection/>
    </xf>
    <xf numFmtId="0" fontId="0" fillId="0" borderId="16" xfId="0" applyNumberFormat="1" applyFont="1" applyFill="1" applyBorder="1" applyAlignment="1" applyProtection="1">
      <alignment horizontal="left" vertical="center" wrapText="1"/>
      <protection/>
    </xf>
    <xf numFmtId="2" fontId="0" fillId="0" borderId="19" xfId="0" applyNumberFormat="1" applyFont="1" applyFill="1" applyBorder="1" applyAlignment="1" applyProtection="1">
      <alignment horizontal="left"/>
      <protection/>
    </xf>
    <xf numFmtId="2" fontId="0" fillId="0" borderId="25" xfId="0" applyNumberFormat="1" applyFont="1" applyFill="1" applyBorder="1" applyAlignment="1" applyProtection="1">
      <alignment horizontal="left"/>
      <protection/>
    </xf>
    <xf numFmtId="2" fontId="0" fillId="0" borderId="16" xfId="0" applyNumberFormat="1" applyFont="1" applyFill="1" applyBorder="1" applyAlignment="1" applyProtection="1">
      <alignment horizontal="left"/>
      <protection/>
    </xf>
    <xf numFmtId="0" fontId="0" fillId="0" borderId="21" xfId="0" applyNumberFormat="1" applyFont="1" applyFill="1" applyBorder="1" applyAlignment="1" applyProtection="1">
      <alignment horizontal="left"/>
      <protection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0" fillId="0" borderId="19" xfId="0" applyBorder="1" applyAlignment="1">
      <alignment wrapText="1"/>
    </xf>
    <xf numFmtId="0" fontId="0" fillId="0" borderId="16" xfId="0" applyBorder="1" applyAlignment="1">
      <alignment wrapText="1"/>
    </xf>
    <xf numFmtId="0" fontId="12" fillId="0" borderId="19" xfId="0" applyFont="1" applyFill="1" applyBorder="1" applyAlignment="1">
      <alignment wrapText="1"/>
    </xf>
    <xf numFmtId="0" fontId="12" fillId="0" borderId="16" xfId="0" applyFont="1" applyFill="1" applyBorder="1" applyAlignment="1">
      <alignment wrapText="1"/>
    </xf>
    <xf numFmtId="0" fontId="9" fillId="0" borderId="11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71" xfId="0" applyFont="1" applyBorder="1" applyAlignment="1">
      <alignment wrapText="1"/>
    </xf>
    <xf numFmtId="0" fontId="9" fillId="0" borderId="72" xfId="0" applyFont="1" applyBorder="1" applyAlignment="1">
      <alignment wrapText="1"/>
    </xf>
    <xf numFmtId="0" fontId="9" fillId="0" borderId="73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8" fillId="0" borderId="19" xfId="0" applyFont="1" applyBorder="1" applyAlignment="1">
      <alignment wrapText="1"/>
    </xf>
    <xf numFmtId="0" fontId="8" fillId="0" borderId="25" xfId="0" applyFont="1" applyBorder="1" applyAlignment="1">
      <alignment wrapText="1"/>
    </xf>
    <xf numFmtId="0" fontId="7" fillId="0" borderId="0" xfId="0" applyFont="1" applyAlignment="1">
      <alignment horizont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74" xfId="0" applyFont="1" applyFill="1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0" fillId="0" borderId="75" xfId="0" applyBorder="1" applyAlignment="1">
      <alignment wrapText="1"/>
    </xf>
    <xf numFmtId="0" fontId="0" fillId="0" borderId="76" xfId="0" applyBorder="1" applyAlignment="1">
      <alignment wrapText="1"/>
    </xf>
    <xf numFmtId="0" fontId="10" fillId="0" borderId="74" xfId="0" applyFont="1" applyBorder="1" applyAlignment="1">
      <alignment wrapText="1"/>
    </xf>
    <xf numFmtId="0" fontId="10" fillId="0" borderId="76" xfId="0" applyFont="1" applyBorder="1" applyAlignment="1">
      <alignment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2" fillId="0" borderId="77" xfId="0" applyFont="1" applyBorder="1" applyAlignment="1">
      <alignment wrapText="1"/>
    </xf>
    <xf numFmtId="0" fontId="8" fillId="0" borderId="54" xfId="0" applyFont="1" applyBorder="1" applyAlignment="1">
      <alignment wrapText="1"/>
    </xf>
    <xf numFmtId="0" fontId="0" fillId="0" borderId="68" xfId="0" applyBorder="1" applyAlignment="1">
      <alignment wrapText="1"/>
    </xf>
    <xf numFmtId="0" fontId="26" fillId="35" borderId="62" xfId="0" applyNumberFormat="1" applyFont="1" applyFill="1" applyBorder="1" applyAlignment="1" applyProtection="1">
      <alignment vertical="top" wrapText="1"/>
      <protection/>
    </xf>
    <xf numFmtId="0" fontId="26" fillId="35" borderId="25" xfId="0" applyNumberFormat="1" applyFont="1" applyFill="1" applyBorder="1" applyAlignment="1" applyProtection="1">
      <alignment vertical="top" wrapText="1"/>
      <protection/>
    </xf>
    <xf numFmtId="0" fontId="26" fillId="35" borderId="63" xfId="0" applyNumberFormat="1" applyFont="1" applyFill="1" applyBorder="1" applyAlignment="1" applyProtection="1">
      <alignment vertical="top" wrapText="1"/>
      <protection/>
    </xf>
    <xf numFmtId="0" fontId="19" fillId="0" borderId="19" xfId="0" applyFont="1" applyBorder="1" applyAlignment="1">
      <alignment vertical="top" wrapText="1"/>
    </xf>
    <xf numFmtId="0" fontId="19" fillId="0" borderId="25" xfId="0" applyFont="1" applyBorder="1" applyAlignment="1">
      <alignment vertical="top" wrapText="1"/>
    </xf>
    <xf numFmtId="0" fontId="19" fillId="0" borderId="16" xfId="0" applyFont="1" applyBorder="1" applyAlignment="1">
      <alignment vertical="top" wrapText="1"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6" xfId="0" applyNumberFormat="1" applyFont="1" applyFill="1" applyBorder="1" applyAlignment="1" applyProtection="1">
      <alignment horizontal="left" vertical="top" wrapText="1"/>
      <protection/>
    </xf>
    <xf numFmtId="4" fontId="14" fillId="36" borderId="38" xfId="65" applyNumberFormat="1" applyFont="1" applyFill="1" applyBorder="1" applyAlignment="1" applyProtection="1">
      <alignment horizontal="center" vertical="center" wrapText="1"/>
      <protection/>
    </xf>
    <xf numFmtId="4" fontId="14" fillId="36" borderId="57" xfId="65" applyNumberFormat="1" applyFont="1" applyFill="1" applyBorder="1" applyAlignment="1" applyProtection="1">
      <alignment horizontal="center" vertical="center" wrapText="1"/>
      <protection/>
    </xf>
    <xf numFmtId="0" fontId="37" fillId="0" borderId="71" xfId="65" applyFont="1" applyFill="1" applyBorder="1" applyAlignment="1">
      <alignment horizontal="left"/>
      <protection/>
    </xf>
    <xf numFmtId="0" fontId="37" fillId="0" borderId="72" xfId="65" applyFont="1" applyFill="1" applyBorder="1" applyAlignment="1">
      <alignment horizontal="left"/>
      <protection/>
    </xf>
    <xf numFmtId="0" fontId="37" fillId="0" borderId="73" xfId="65" applyFont="1" applyFill="1" applyBorder="1" applyAlignment="1">
      <alignment horizontal="left"/>
      <protection/>
    </xf>
    <xf numFmtId="0" fontId="26" fillId="20" borderId="55" xfId="65" applyNumberFormat="1" applyFont="1" applyFill="1" applyBorder="1" applyAlignment="1" applyProtection="1">
      <alignment horizontal="center" vertical="top"/>
      <protection/>
    </xf>
    <xf numFmtId="0" fontId="26" fillId="20" borderId="56" xfId="65" applyNumberFormat="1" applyFont="1" applyFill="1" applyBorder="1" applyAlignment="1" applyProtection="1">
      <alignment horizontal="center" vertical="top"/>
      <protection/>
    </xf>
    <xf numFmtId="0" fontId="26" fillId="20" borderId="57" xfId="65" applyNumberFormat="1" applyFont="1" applyFill="1" applyBorder="1" applyAlignment="1" applyProtection="1">
      <alignment horizontal="center" vertical="top"/>
      <protection/>
    </xf>
    <xf numFmtId="0" fontId="14" fillId="36" borderId="19" xfId="65" applyNumberFormat="1" applyFont="1" applyFill="1" applyBorder="1" applyAlignment="1" applyProtection="1">
      <alignment horizontal="center" vertical="center" wrapText="1"/>
      <protection/>
    </xf>
    <xf numFmtId="0" fontId="14" fillId="36" borderId="63" xfId="65" applyNumberFormat="1" applyFont="1" applyFill="1" applyBorder="1" applyAlignment="1" applyProtection="1">
      <alignment horizontal="center" vertical="center" wrapText="1"/>
      <protection/>
    </xf>
    <xf numFmtId="0" fontId="14" fillId="36" borderId="38" xfId="65" applyNumberFormat="1" applyFont="1" applyFill="1" applyBorder="1" applyAlignment="1" applyProtection="1">
      <alignment horizontal="center" vertical="center" wrapText="1"/>
      <protection/>
    </xf>
    <xf numFmtId="0" fontId="14" fillId="36" borderId="57" xfId="65" applyNumberFormat="1" applyFont="1" applyFill="1" applyBorder="1" applyAlignment="1" applyProtection="1">
      <alignment horizontal="center" vertical="center" wrapText="1"/>
      <protection/>
    </xf>
    <xf numFmtId="0" fontId="26" fillId="35" borderId="55" xfId="65" applyNumberFormat="1" applyFont="1" applyFill="1" applyBorder="1" applyAlignment="1" applyProtection="1">
      <alignment horizontal="center" vertical="top" wrapText="1"/>
      <protection/>
    </xf>
    <xf numFmtId="0" fontId="26" fillId="35" borderId="56" xfId="65" applyNumberFormat="1" applyFont="1" applyFill="1" applyBorder="1" applyAlignment="1" applyProtection="1">
      <alignment horizontal="center" vertical="top" wrapText="1"/>
      <protection/>
    </xf>
    <xf numFmtId="0" fontId="26" fillId="35" borderId="57" xfId="65" applyNumberFormat="1" applyFont="1" applyFill="1" applyBorder="1" applyAlignment="1" applyProtection="1">
      <alignment horizontal="center" vertical="top" wrapText="1"/>
      <protection/>
    </xf>
    <xf numFmtId="0" fontId="19" fillId="0" borderId="19" xfId="65" applyFont="1" applyFill="1" applyBorder="1" applyAlignment="1">
      <alignment vertical="top" wrapText="1"/>
      <protection/>
    </xf>
    <xf numFmtId="0" fontId="19" fillId="0" borderId="25" xfId="65" applyFont="1" applyFill="1" applyBorder="1" applyAlignment="1">
      <alignment vertical="top" wrapText="1"/>
      <protection/>
    </xf>
    <xf numFmtId="0" fontId="19" fillId="0" borderId="63" xfId="65" applyFont="1" applyFill="1" applyBorder="1" applyAlignment="1">
      <alignment vertical="top" wrapText="1"/>
      <protection/>
    </xf>
    <xf numFmtId="0" fontId="8" fillId="0" borderId="49" xfId="65" applyNumberFormat="1" applyFont="1" applyFill="1" applyBorder="1" applyAlignment="1" applyProtection="1">
      <alignment horizontal="left" vertical="top" wrapText="1"/>
      <protection/>
    </xf>
    <xf numFmtId="0" fontId="8" fillId="0" borderId="50" xfId="65" applyNumberFormat="1" applyFont="1" applyFill="1" applyBorder="1" applyAlignment="1" applyProtection="1">
      <alignment horizontal="left" vertical="top" wrapText="1"/>
      <protection/>
    </xf>
    <xf numFmtId="0" fontId="26" fillId="35" borderId="13" xfId="65" applyNumberFormat="1" applyFont="1" applyFill="1" applyBorder="1" applyAlignment="1" applyProtection="1">
      <alignment horizontal="center" vertical="top"/>
      <protection/>
    </xf>
    <xf numFmtId="0" fontId="26" fillId="35" borderId="49" xfId="65" applyNumberFormat="1" applyFont="1" applyFill="1" applyBorder="1" applyAlignment="1" applyProtection="1">
      <alignment horizontal="center" vertical="top"/>
      <protection/>
    </xf>
    <xf numFmtId="0" fontId="26" fillId="35" borderId="50" xfId="65" applyNumberFormat="1" applyFont="1" applyFill="1" applyBorder="1" applyAlignment="1" applyProtection="1">
      <alignment horizontal="center" vertical="top"/>
      <protection/>
    </xf>
    <xf numFmtId="0" fontId="0" fillId="0" borderId="0" xfId="65" applyNumberFormat="1" applyFont="1" applyFill="1" applyBorder="1" applyAlignment="1" applyProtection="1">
      <alignment horizontal="left" vertical="top"/>
      <protection/>
    </xf>
    <xf numFmtId="0" fontId="0" fillId="0" borderId="51" xfId="65" applyNumberFormat="1" applyFont="1" applyFill="1" applyBorder="1" applyAlignment="1" applyProtection="1">
      <alignment horizontal="left" vertical="top"/>
      <protection/>
    </xf>
    <xf numFmtId="0" fontId="8" fillId="0" borderId="49" xfId="66" applyNumberFormat="1" applyFont="1" applyFill="1" applyBorder="1" applyAlignment="1" applyProtection="1">
      <alignment horizontal="left" vertical="top" wrapText="1"/>
      <protection/>
    </xf>
    <xf numFmtId="0" fontId="8" fillId="0" borderId="50" xfId="66" applyNumberFormat="1" applyFont="1" applyFill="1" applyBorder="1" applyAlignment="1" applyProtection="1">
      <alignment horizontal="left" vertical="top" wrapText="1"/>
      <protection/>
    </xf>
    <xf numFmtId="0" fontId="0" fillId="0" borderId="0" xfId="66" applyNumberFormat="1" applyFont="1" applyFill="1" applyBorder="1" applyAlignment="1" applyProtection="1">
      <alignment horizontal="left" vertical="top"/>
      <protection/>
    </xf>
    <xf numFmtId="0" fontId="0" fillId="0" borderId="51" xfId="66" applyNumberFormat="1" applyFont="1" applyFill="1" applyBorder="1" applyAlignment="1" applyProtection="1">
      <alignment horizontal="left" vertical="top"/>
      <protection/>
    </xf>
    <xf numFmtId="0" fontId="0" fillId="0" borderId="0" xfId="66" applyNumberFormat="1" applyFont="1" applyFill="1" applyBorder="1" applyAlignment="1" applyProtection="1">
      <alignment vertical="top"/>
      <protection/>
    </xf>
    <xf numFmtId="0" fontId="0" fillId="0" borderId="51" xfId="66" applyNumberFormat="1" applyFont="1" applyFill="1" applyBorder="1" applyAlignment="1" applyProtection="1">
      <alignment vertical="top"/>
      <protection/>
    </xf>
    <xf numFmtId="0" fontId="8" fillId="0" borderId="0" xfId="66" applyNumberFormat="1" applyFont="1" applyFill="1" applyBorder="1" applyAlignment="1" applyProtection="1">
      <alignment vertical="top"/>
      <protection/>
    </xf>
    <xf numFmtId="0" fontId="8" fillId="0" borderId="51" xfId="66" applyNumberFormat="1" applyFont="1" applyFill="1" applyBorder="1" applyAlignment="1" applyProtection="1">
      <alignment vertical="top"/>
      <protection/>
    </xf>
    <xf numFmtId="0" fontId="19" fillId="0" borderId="19" xfId="66" applyFont="1" applyFill="1" applyBorder="1" applyAlignment="1">
      <alignment vertical="top" wrapText="1"/>
      <protection/>
    </xf>
    <xf numFmtId="0" fontId="19" fillId="0" borderId="25" xfId="66" applyFont="1" applyFill="1" applyBorder="1" applyAlignment="1">
      <alignment vertical="top" wrapText="1"/>
      <protection/>
    </xf>
    <xf numFmtId="0" fontId="19" fillId="0" borderId="63" xfId="66" applyFont="1" applyFill="1" applyBorder="1" applyAlignment="1">
      <alignment vertical="top" wrapText="1"/>
      <protection/>
    </xf>
    <xf numFmtId="0" fontId="26" fillId="35" borderId="13" xfId="66" applyNumberFormat="1" applyFont="1" applyFill="1" applyBorder="1" applyAlignment="1" applyProtection="1">
      <alignment horizontal="center" vertical="top"/>
      <protection/>
    </xf>
    <xf numFmtId="0" fontId="26" fillId="35" borderId="49" xfId="66" applyNumberFormat="1" applyFont="1" applyFill="1" applyBorder="1" applyAlignment="1" applyProtection="1">
      <alignment horizontal="center" vertical="top"/>
      <protection/>
    </xf>
    <xf numFmtId="0" fontId="26" fillId="35" borderId="50" xfId="66" applyNumberFormat="1" applyFont="1" applyFill="1" applyBorder="1" applyAlignment="1" applyProtection="1">
      <alignment horizontal="center" vertical="top"/>
      <protection/>
    </xf>
    <xf numFmtId="4" fontId="14" fillId="36" borderId="38" xfId="66" applyNumberFormat="1" applyFont="1" applyFill="1" applyBorder="1" applyAlignment="1" applyProtection="1">
      <alignment horizontal="center" vertical="center" wrapText="1"/>
      <protection/>
    </xf>
    <xf numFmtId="4" fontId="14" fillId="36" borderId="57" xfId="66" applyNumberFormat="1" applyFont="1" applyFill="1" applyBorder="1" applyAlignment="1" applyProtection="1">
      <alignment horizontal="center" vertical="center" wrapText="1"/>
      <protection/>
    </xf>
    <xf numFmtId="0" fontId="37" fillId="0" borderId="71" xfId="66" applyFont="1" applyFill="1" applyBorder="1" applyAlignment="1">
      <alignment horizontal="left"/>
      <protection/>
    </xf>
    <xf numFmtId="0" fontId="37" fillId="0" borderId="72" xfId="66" applyFont="1" applyFill="1" applyBorder="1" applyAlignment="1">
      <alignment horizontal="left"/>
      <protection/>
    </xf>
    <xf numFmtId="0" fontId="37" fillId="0" borderId="73" xfId="66" applyFont="1" applyFill="1" applyBorder="1" applyAlignment="1">
      <alignment horizontal="left"/>
      <protection/>
    </xf>
    <xf numFmtId="0" fontId="26" fillId="20" borderId="55" xfId="66" applyNumberFormat="1" applyFont="1" applyFill="1" applyBorder="1" applyAlignment="1" applyProtection="1">
      <alignment horizontal="center" vertical="top"/>
      <protection/>
    </xf>
    <xf numFmtId="0" fontId="26" fillId="20" borderId="56" xfId="66" applyNumberFormat="1" applyFont="1" applyFill="1" applyBorder="1" applyAlignment="1" applyProtection="1">
      <alignment horizontal="center" vertical="top"/>
      <protection/>
    </xf>
    <xf numFmtId="0" fontId="26" fillId="20" borderId="57" xfId="66" applyNumberFormat="1" applyFont="1" applyFill="1" applyBorder="1" applyAlignment="1" applyProtection="1">
      <alignment horizontal="center" vertical="top"/>
      <protection/>
    </xf>
    <xf numFmtId="0" fontId="14" fillId="36" borderId="19" xfId="66" applyNumberFormat="1" applyFont="1" applyFill="1" applyBorder="1" applyAlignment="1" applyProtection="1">
      <alignment horizontal="center" vertical="center" wrapText="1"/>
      <protection/>
    </xf>
    <xf numFmtId="0" fontId="14" fillId="36" borderId="63" xfId="66" applyNumberFormat="1" applyFont="1" applyFill="1" applyBorder="1" applyAlignment="1" applyProtection="1">
      <alignment horizontal="center" vertical="center" wrapText="1"/>
      <protection/>
    </xf>
    <xf numFmtId="0" fontId="14" fillId="36" borderId="38" xfId="66" applyNumberFormat="1" applyFont="1" applyFill="1" applyBorder="1" applyAlignment="1" applyProtection="1">
      <alignment horizontal="center" vertical="center" wrapText="1"/>
      <protection/>
    </xf>
    <xf numFmtId="0" fontId="14" fillId="36" borderId="57" xfId="66" applyNumberFormat="1" applyFont="1" applyFill="1" applyBorder="1" applyAlignment="1" applyProtection="1">
      <alignment horizontal="center" vertical="center" wrapText="1"/>
      <protection/>
    </xf>
    <xf numFmtId="0" fontId="26" fillId="35" borderId="55" xfId="66" applyNumberFormat="1" applyFont="1" applyFill="1" applyBorder="1" applyAlignment="1" applyProtection="1">
      <alignment horizontal="center" vertical="top" wrapText="1"/>
      <protection/>
    </xf>
    <xf numFmtId="0" fontId="26" fillId="35" borderId="56" xfId="66" applyNumberFormat="1" applyFont="1" applyFill="1" applyBorder="1" applyAlignment="1" applyProtection="1">
      <alignment horizontal="center" vertical="top" wrapText="1"/>
      <protection/>
    </xf>
    <xf numFmtId="0" fontId="26" fillId="35" borderId="57" xfId="66" applyNumberFormat="1" applyFont="1" applyFill="1" applyBorder="1" applyAlignment="1" applyProtection="1">
      <alignment horizontal="center" vertical="top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Hyperlink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ейтральный" xfId="63"/>
    <cellStyle name="Обычный 2" xfId="64"/>
    <cellStyle name="Обычный_ВСЕ" xfId="65"/>
    <cellStyle name="Обычный_ВСЕ_2017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" xfId="73"/>
    <cellStyle name="Текст предупреждения" xfId="74"/>
    <cellStyle name="Comma" xfId="75"/>
    <cellStyle name="Comma [0]" xfId="76"/>
    <cellStyle name="Хороший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421875" style="4" customWidth="1"/>
    <col min="2" max="2" width="62.421875" style="4" customWidth="1"/>
    <col min="3" max="3" width="10.57421875" style="4" customWidth="1"/>
    <col min="4" max="4" width="32.421875" style="4" customWidth="1"/>
    <col min="5" max="16384" width="9.140625" style="4" customWidth="1"/>
  </cols>
  <sheetData>
    <row r="1" ht="15.75">
      <c r="A1" s="33" t="s">
        <v>251</v>
      </c>
    </row>
    <row r="2" ht="15.75">
      <c r="A2" s="33" t="s">
        <v>252</v>
      </c>
    </row>
    <row r="3" ht="15.75">
      <c r="A3" s="33" t="s">
        <v>253</v>
      </c>
    </row>
    <row r="5" ht="15.75">
      <c r="A5" s="33" t="s">
        <v>254</v>
      </c>
    </row>
    <row r="7" spans="1:4" ht="31.5">
      <c r="A7" s="34" t="s">
        <v>615</v>
      </c>
      <c r="B7" s="35" t="s">
        <v>255</v>
      </c>
      <c r="C7" s="35" t="s">
        <v>256</v>
      </c>
      <c r="D7" s="35" t="s">
        <v>257</v>
      </c>
    </row>
    <row r="8" spans="1:4" ht="15.75">
      <c r="A8" s="36" t="s">
        <v>536</v>
      </c>
      <c r="B8" s="36" t="s">
        <v>258</v>
      </c>
      <c r="C8" s="35" t="s">
        <v>259</v>
      </c>
      <c r="D8" s="37"/>
    </row>
    <row r="9" spans="1:4" ht="13.5">
      <c r="A9" s="38" t="s">
        <v>260</v>
      </c>
      <c r="B9" s="39"/>
      <c r="C9" s="39"/>
      <c r="D9" s="40"/>
    </row>
    <row r="10" spans="1:4" ht="27">
      <c r="A10" s="41" t="s">
        <v>579</v>
      </c>
      <c r="B10" s="42" t="s">
        <v>261</v>
      </c>
      <c r="C10" s="35" t="s">
        <v>259</v>
      </c>
      <c r="D10" s="37" t="str">
        <f>ХарактеристДома!B3</f>
        <v>Протокол ОСС  21.11.2011 г.</v>
      </c>
    </row>
    <row r="11" spans="1:4" ht="15.75">
      <c r="A11" s="41" t="s">
        <v>580</v>
      </c>
      <c r="B11" s="36" t="s">
        <v>262</v>
      </c>
      <c r="C11" s="35" t="s">
        <v>259</v>
      </c>
      <c r="D11" s="37"/>
    </row>
    <row r="12" spans="1:4" ht="12.75">
      <c r="A12" s="43" t="s">
        <v>263</v>
      </c>
      <c r="B12" s="44"/>
      <c r="C12" s="44"/>
      <c r="D12" s="45"/>
    </row>
    <row r="13" spans="1:4" ht="15.75">
      <c r="A13" s="41" t="s">
        <v>584</v>
      </c>
      <c r="B13" s="46" t="s">
        <v>264</v>
      </c>
      <c r="C13" s="47" t="s">
        <v>259</v>
      </c>
      <c r="D13" s="37" t="s">
        <v>265</v>
      </c>
    </row>
    <row r="14" spans="1:4" ht="12.75">
      <c r="A14" s="43" t="s">
        <v>266</v>
      </c>
      <c r="B14" s="44"/>
      <c r="C14" s="44"/>
      <c r="D14" s="45"/>
    </row>
    <row r="15" spans="1:4" ht="15.75">
      <c r="A15" s="41" t="s">
        <v>267</v>
      </c>
      <c r="B15" s="36" t="s">
        <v>200</v>
      </c>
      <c r="C15" s="35" t="s">
        <v>259</v>
      </c>
      <c r="D15" s="37" t="str">
        <f>ХарактеристДома!F5</f>
        <v>ул. Некрасова, д. 66</v>
      </c>
    </row>
    <row r="16" spans="1:4" ht="15.75">
      <c r="A16" s="41" t="s">
        <v>268</v>
      </c>
      <c r="B16" s="36" t="s">
        <v>269</v>
      </c>
      <c r="C16" s="35" t="s">
        <v>259</v>
      </c>
      <c r="D16" s="37">
        <f>ХарактеристДома!F25</f>
        <v>1963</v>
      </c>
    </row>
    <row r="17" spans="1:4" ht="15.75">
      <c r="A17" s="41" t="s">
        <v>270</v>
      </c>
      <c r="B17" s="36" t="s">
        <v>271</v>
      </c>
      <c r="C17" s="35" t="s">
        <v>259</v>
      </c>
      <c r="D17" s="37" t="str">
        <f>ХарактеристДома!F11</f>
        <v>отсутствует</v>
      </c>
    </row>
    <row r="18" spans="1:4" ht="15.75">
      <c r="A18" s="41" t="s">
        <v>272</v>
      </c>
      <c r="B18" s="36" t="s">
        <v>273</v>
      </c>
      <c r="C18" s="35" t="s">
        <v>259</v>
      </c>
      <c r="D18" s="37" t="str">
        <f>ХарактеристДома!F12</f>
        <v>многоквартирный дом</v>
      </c>
    </row>
    <row r="19" spans="1:4" ht="15.75">
      <c r="A19" s="41" t="s">
        <v>274</v>
      </c>
      <c r="B19" s="36" t="s">
        <v>275</v>
      </c>
      <c r="C19" s="35" t="s">
        <v>259</v>
      </c>
      <c r="D19" s="37"/>
    </row>
    <row r="20" spans="1:4" ht="13.5">
      <c r="A20" s="41" t="s">
        <v>276</v>
      </c>
      <c r="B20" s="36" t="s">
        <v>277</v>
      </c>
      <c r="C20" s="36" t="s">
        <v>219</v>
      </c>
      <c r="D20" s="37">
        <f>ХарактеристДома!F23</f>
        <v>4</v>
      </c>
    </row>
    <row r="21" spans="1:4" ht="13.5">
      <c r="A21" s="41" t="s">
        <v>278</v>
      </c>
      <c r="B21" s="36" t="s">
        <v>279</v>
      </c>
      <c r="C21" s="36" t="s">
        <v>219</v>
      </c>
      <c r="D21" s="37">
        <f>ХарактеристДома!F23</f>
        <v>4</v>
      </c>
    </row>
    <row r="22" spans="1:4" ht="13.5">
      <c r="A22" s="41" t="s">
        <v>280</v>
      </c>
      <c r="B22" s="36" t="s">
        <v>281</v>
      </c>
      <c r="C22" s="36" t="s">
        <v>219</v>
      </c>
      <c r="D22" s="37">
        <f>ХарактеристДома!F24</f>
        <v>4</v>
      </c>
    </row>
    <row r="23" spans="1:4" ht="13.5">
      <c r="A23" s="41" t="s">
        <v>282</v>
      </c>
      <c r="B23" s="36" t="s">
        <v>283</v>
      </c>
      <c r="C23" s="36" t="s">
        <v>219</v>
      </c>
      <c r="D23" s="37">
        <f>ХарактеристДома!F83</f>
        <v>0</v>
      </c>
    </row>
    <row r="24" spans="1:4" ht="13.5">
      <c r="A24" s="41" t="s">
        <v>284</v>
      </c>
      <c r="B24" s="36" t="s">
        <v>285</v>
      </c>
      <c r="C24" s="36" t="s">
        <v>259</v>
      </c>
      <c r="D24" s="37"/>
    </row>
    <row r="25" spans="1:4" ht="13.5">
      <c r="A25" s="41" t="s">
        <v>286</v>
      </c>
      <c r="B25" s="36" t="s">
        <v>287</v>
      </c>
      <c r="C25" s="36" t="s">
        <v>219</v>
      </c>
      <c r="D25" s="37">
        <f>ХарактеристДома!F13</f>
        <v>64</v>
      </c>
    </row>
    <row r="26" spans="1:4" ht="13.5">
      <c r="A26" s="41" t="s">
        <v>288</v>
      </c>
      <c r="B26" s="36" t="s">
        <v>289</v>
      </c>
      <c r="C26" s="36" t="s">
        <v>219</v>
      </c>
      <c r="D26" s="37">
        <v>0</v>
      </c>
    </row>
    <row r="27" spans="1:4" ht="13.5">
      <c r="A27" s="41" t="s">
        <v>290</v>
      </c>
      <c r="B27" s="36" t="s">
        <v>291</v>
      </c>
      <c r="C27" s="36" t="s">
        <v>292</v>
      </c>
      <c r="D27" s="37"/>
    </row>
    <row r="28" spans="1:4" ht="13.5">
      <c r="A28" s="41" t="s">
        <v>293</v>
      </c>
      <c r="B28" s="36" t="s">
        <v>294</v>
      </c>
      <c r="C28" s="36" t="s">
        <v>292</v>
      </c>
      <c r="D28" s="37">
        <f>ХарактеристДома!F17</f>
        <v>2536.4</v>
      </c>
    </row>
    <row r="29" spans="1:4" ht="13.5">
      <c r="A29" s="41" t="s">
        <v>295</v>
      </c>
      <c r="B29" s="36" t="s">
        <v>296</v>
      </c>
      <c r="C29" s="36" t="s">
        <v>292</v>
      </c>
      <c r="D29" s="37">
        <f>ХарактеристДома!F22</f>
        <v>0</v>
      </c>
    </row>
    <row r="30" spans="1:4" ht="27">
      <c r="A30" s="41" t="s">
        <v>297</v>
      </c>
      <c r="B30" s="42" t="s">
        <v>298</v>
      </c>
      <c r="C30" s="36" t="s">
        <v>292</v>
      </c>
      <c r="D30" s="37">
        <f>ХарактеристДома!F21</f>
        <v>193.3</v>
      </c>
    </row>
    <row r="31" spans="1:4" ht="13.5">
      <c r="A31" s="41" t="s">
        <v>299</v>
      </c>
      <c r="B31" s="36" t="s">
        <v>300</v>
      </c>
      <c r="C31" s="36" t="s">
        <v>259</v>
      </c>
      <c r="D31" s="37" t="str">
        <f>ХарактеристДома!F10</f>
        <v>35:24:0305013:1061</v>
      </c>
    </row>
    <row r="32" spans="1:4" ht="27">
      <c r="A32" s="41" t="s">
        <v>301</v>
      </c>
      <c r="B32" s="42" t="s">
        <v>302</v>
      </c>
      <c r="C32" s="36" t="s">
        <v>292</v>
      </c>
      <c r="D32" s="37">
        <f>ХарактеристДома!G10</f>
        <v>3224</v>
      </c>
    </row>
    <row r="33" spans="1:4" ht="13.5">
      <c r="A33" s="41" t="s">
        <v>303</v>
      </c>
      <c r="B33" s="36" t="s">
        <v>304</v>
      </c>
      <c r="C33" s="36" t="s">
        <v>292</v>
      </c>
      <c r="D33" s="37">
        <v>0</v>
      </c>
    </row>
    <row r="34" spans="1:4" ht="15.75">
      <c r="A34" s="41" t="s">
        <v>305</v>
      </c>
      <c r="B34" s="36" t="s">
        <v>306</v>
      </c>
      <c r="C34" s="35" t="s">
        <v>259</v>
      </c>
      <c r="D34" s="37" t="s">
        <v>236</v>
      </c>
    </row>
    <row r="35" spans="1:4" ht="15.75">
      <c r="A35" s="41" t="s">
        <v>307</v>
      </c>
      <c r="B35" s="36" t="s">
        <v>308</v>
      </c>
      <c r="C35" s="35" t="s">
        <v>259</v>
      </c>
      <c r="D35" s="37"/>
    </row>
    <row r="36" spans="1:4" ht="15.75">
      <c r="A36" s="41" t="s">
        <v>309</v>
      </c>
      <c r="B36" s="36" t="s">
        <v>310</v>
      </c>
      <c r="C36" s="35" t="s">
        <v>259</v>
      </c>
      <c r="D36" s="37"/>
    </row>
    <row r="37" spans="1:4" ht="15.75">
      <c r="A37" s="41" t="s">
        <v>311</v>
      </c>
      <c r="B37" s="36" t="s">
        <v>312</v>
      </c>
      <c r="C37" s="35" t="s">
        <v>259</v>
      </c>
      <c r="D37" s="37" t="s">
        <v>601</v>
      </c>
    </row>
    <row r="38" spans="1:4" ht="15.75">
      <c r="A38" s="41" t="s">
        <v>313</v>
      </c>
      <c r="B38" s="36" t="s">
        <v>314</v>
      </c>
      <c r="C38" s="35" t="s">
        <v>259</v>
      </c>
      <c r="D38" s="37"/>
    </row>
    <row r="39" spans="1:4" ht="12.75">
      <c r="A39" s="43" t="s">
        <v>315</v>
      </c>
      <c r="B39" s="44"/>
      <c r="C39" s="44"/>
      <c r="D39" s="45"/>
    </row>
    <row r="40" spans="1:4" ht="15.75">
      <c r="A40" s="41" t="s">
        <v>316</v>
      </c>
      <c r="B40" s="36" t="s">
        <v>317</v>
      </c>
      <c r="C40" s="35"/>
      <c r="D40" s="37">
        <v>0</v>
      </c>
    </row>
    <row r="41" spans="1:4" ht="15.75">
      <c r="A41" s="41" t="s">
        <v>318</v>
      </c>
      <c r="B41" s="36" t="s">
        <v>319</v>
      </c>
      <c r="C41" s="35" t="s">
        <v>259</v>
      </c>
      <c r="D41" s="37">
        <v>0</v>
      </c>
    </row>
    <row r="42" spans="1:4" ht="15.75">
      <c r="A42" s="41" t="s">
        <v>320</v>
      </c>
      <c r="B42" s="36" t="s">
        <v>321</v>
      </c>
      <c r="C42" s="35" t="s">
        <v>259</v>
      </c>
      <c r="D42" s="37"/>
    </row>
    <row r="46" spans="1:4" ht="14.25">
      <c r="A46" s="48" t="s">
        <v>322</v>
      </c>
      <c r="B46" s="49"/>
      <c r="C46" s="49"/>
      <c r="D46" s="49"/>
    </row>
    <row r="47" spans="1:4" ht="14.25">
      <c r="A47" s="48" t="s">
        <v>323</v>
      </c>
      <c r="B47" s="49"/>
      <c r="C47" s="49"/>
      <c r="D47" s="49"/>
    </row>
    <row r="48" spans="1:4" ht="14.25">
      <c r="A48" s="48" t="s">
        <v>324</v>
      </c>
      <c r="B48" s="49"/>
      <c r="C48" s="49"/>
      <c r="D48" s="49"/>
    </row>
    <row r="50" spans="1:4" ht="31.5">
      <c r="A50" s="34" t="s">
        <v>615</v>
      </c>
      <c r="B50" s="35" t="s">
        <v>255</v>
      </c>
      <c r="C50" s="35" t="s">
        <v>325</v>
      </c>
      <c r="D50" s="35" t="s">
        <v>257</v>
      </c>
    </row>
    <row r="51" spans="1:4" ht="15.75">
      <c r="A51" s="41" t="s">
        <v>536</v>
      </c>
      <c r="B51" s="41" t="s">
        <v>258</v>
      </c>
      <c r="C51" s="35" t="s">
        <v>259</v>
      </c>
      <c r="D51" s="37"/>
    </row>
    <row r="52" spans="1:4" ht="12.75">
      <c r="A52" s="43" t="s">
        <v>326</v>
      </c>
      <c r="B52" s="50"/>
      <c r="C52" s="44"/>
      <c r="D52" s="45"/>
    </row>
    <row r="53" spans="1:4" ht="15.75">
      <c r="A53" s="41" t="s">
        <v>579</v>
      </c>
      <c r="B53" s="41" t="s">
        <v>327</v>
      </c>
      <c r="C53" s="35" t="s">
        <v>259</v>
      </c>
      <c r="D53" s="37" t="s">
        <v>328</v>
      </c>
    </row>
    <row r="54" spans="1:4" ht="12.75">
      <c r="A54" s="43" t="s">
        <v>329</v>
      </c>
      <c r="B54" s="44"/>
      <c r="C54" s="44"/>
      <c r="D54" s="45"/>
    </row>
    <row r="55" spans="1:4" ht="15.75">
      <c r="A55" s="41" t="s">
        <v>580</v>
      </c>
      <c r="B55" s="41" t="s">
        <v>330</v>
      </c>
      <c r="C55" s="35" t="s">
        <v>259</v>
      </c>
      <c r="D55" s="37" t="s">
        <v>331</v>
      </c>
    </row>
    <row r="56" spans="1:4" ht="15.75">
      <c r="A56" s="41" t="s">
        <v>584</v>
      </c>
      <c r="B56" s="41" t="s">
        <v>332</v>
      </c>
      <c r="C56" s="35" t="s">
        <v>259</v>
      </c>
      <c r="D56" s="37" t="str">
        <f>ХарактеристДома!F33</f>
        <v>кирпичные (в том числе монолит)</v>
      </c>
    </row>
    <row r="57" spans="1:4" ht="12.75">
      <c r="A57" s="43" t="s">
        <v>333</v>
      </c>
      <c r="B57" s="44"/>
      <c r="C57" s="44"/>
      <c r="D57" s="45"/>
    </row>
    <row r="58" spans="1:4" ht="15.75">
      <c r="A58" s="41" t="s">
        <v>267</v>
      </c>
      <c r="B58" s="41" t="s">
        <v>334</v>
      </c>
      <c r="C58" s="35" t="s">
        <v>259</v>
      </c>
      <c r="D58" s="24" t="s">
        <v>465</v>
      </c>
    </row>
    <row r="59" spans="1:4" ht="12.75">
      <c r="A59" s="43" t="s">
        <v>335</v>
      </c>
      <c r="B59" s="44"/>
      <c r="C59" s="44"/>
      <c r="D59" s="45"/>
    </row>
    <row r="60" spans="1:4" ht="15.75">
      <c r="A60" s="41" t="s">
        <v>268</v>
      </c>
      <c r="B60" s="41" t="s">
        <v>336</v>
      </c>
      <c r="C60" s="35" t="s">
        <v>259</v>
      </c>
      <c r="D60" s="24" t="s">
        <v>466</v>
      </c>
    </row>
    <row r="61" spans="1:4" ht="15.75">
      <c r="A61" s="41" t="s">
        <v>270</v>
      </c>
      <c r="B61" s="41" t="s">
        <v>337</v>
      </c>
      <c r="C61" s="35" t="s">
        <v>259</v>
      </c>
      <c r="D61" s="37" t="s">
        <v>467</v>
      </c>
    </row>
    <row r="62" spans="1:4" ht="12.75">
      <c r="A62" s="43" t="s">
        <v>623</v>
      </c>
      <c r="B62" s="44"/>
      <c r="C62" s="44"/>
      <c r="D62" s="45"/>
    </row>
    <row r="63" spans="1:4" ht="12.75">
      <c r="A63" s="41" t="s">
        <v>272</v>
      </c>
      <c r="B63" s="41" t="s">
        <v>338</v>
      </c>
      <c r="C63" s="41" t="s">
        <v>292</v>
      </c>
      <c r="D63" s="37">
        <f>ХарактеристДома!F59</f>
        <v>707</v>
      </c>
    </row>
    <row r="64" spans="1:4" ht="12.75">
      <c r="A64" s="43" t="s">
        <v>339</v>
      </c>
      <c r="B64" s="44"/>
      <c r="C64" s="44"/>
      <c r="D64" s="45"/>
    </row>
    <row r="65" spans="1:4" ht="15.75">
      <c r="A65" s="41" t="s">
        <v>274</v>
      </c>
      <c r="B65" s="41" t="s">
        <v>340</v>
      </c>
      <c r="C65" s="35" t="s">
        <v>259</v>
      </c>
      <c r="D65" s="37"/>
    </row>
    <row r="66" spans="1:4" ht="12.75">
      <c r="A66" s="41" t="s">
        <v>276</v>
      </c>
      <c r="B66" s="41" t="s">
        <v>341</v>
      </c>
      <c r="C66" s="41" t="s">
        <v>219</v>
      </c>
      <c r="D66" s="37">
        <v>0</v>
      </c>
    </row>
    <row r="67" spans="1:4" ht="12.75">
      <c r="A67" s="43" t="s">
        <v>342</v>
      </c>
      <c r="B67" s="44"/>
      <c r="C67" s="44"/>
      <c r="D67" s="45"/>
    </row>
    <row r="68" spans="1:4" ht="12.75">
      <c r="A68" s="41" t="s">
        <v>343</v>
      </c>
      <c r="B68" s="41" t="s">
        <v>344</v>
      </c>
      <c r="C68" s="41" t="s">
        <v>259</v>
      </c>
      <c r="D68" s="37"/>
    </row>
    <row r="69" spans="1:4" ht="12.75">
      <c r="A69" s="41" t="s">
        <v>280</v>
      </c>
      <c r="B69" s="41" t="s">
        <v>345</v>
      </c>
      <c r="C69" s="41" t="s">
        <v>259</v>
      </c>
      <c r="D69" s="37"/>
    </row>
    <row r="70" spans="1:4" ht="12.75">
      <c r="A70" s="41" t="s">
        <v>282</v>
      </c>
      <c r="B70" s="41" t="s">
        <v>346</v>
      </c>
      <c r="C70" s="41" t="s">
        <v>259</v>
      </c>
      <c r="D70" s="37"/>
    </row>
    <row r="71" spans="1:4" ht="13.5" thickBot="1">
      <c r="A71" s="51" t="s">
        <v>605</v>
      </c>
      <c r="B71" s="52"/>
      <c r="C71" s="52"/>
      <c r="D71" s="53"/>
    </row>
    <row r="72" spans="1:4" ht="12.75">
      <c r="A72" s="54" t="s">
        <v>284</v>
      </c>
      <c r="B72" s="55" t="s">
        <v>606</v>
      </c>
      <c r="C72" s="55" t="s">
        <v>259</v>
      </c>
      <c r="D72" s="29" t="s">
        <v>607</v>
      </c>
    </row>
    <row r="73" spans="1:4" ht="12.75">
      <c r="A73" s="57" t="s">
        <v>286</v>
      </c>
      <c r="B73" s="41" t="s">
        <v>608</v>
      </c>
      <c r="C73" s="41" t="s">
        <v>259</v>
      </c>
      <c r="D73" s="30" t="s">
        <v>609</v>
      </c>
    </row>
    <row r="74" spans="1:4" ht="12.75">
      <c r="A74" s="57" t="s">
        <v>288</v>
      </c>
      <c r="B74" s="41" t="s">
        <v>610</v>
      </c>
      <c r="C74" s="41" t="s">
        <v>259</v>
      </c>
      <c r="D74" s="30" t="s">
        <v>611</v>
      </c>
    </row>
    <row r="75" spans="1:4" ht="12.75">
      <c r="A75" s="57" t="s">
        <v>290</v>
      </c>
      <c r="B75" s="41" t="s">
        <v>716</v>
      </c>
      <c r="C75" s="41" t="s">
        <v>259</v>
      </c>
      <c r="D75" s="30" t="s">
        <v>720</v>
      </c>
    </row>
    <row r="76" spans="1:4" ht="12.75">
      <c r="A76" s="57" t="s">
        <v>293</v>
      </c>
      <c r="B76" s="41" t="s">
        <v>612</v>
      </c>
      <c r="C76" s="41" t="s">
        <v>259</v>
      </c>
      <c r="D76" s="31">
        <v>40651</v>
      </c>
    </row>
    <row r="77" spans="1:4" ht="13.5" thickBot="1">
      <c r="A77" s="58" t="s">
        <v>295</v>
      </c>
      <c r="B77" s="59" t="s">
        <v>613</v>
      </c>
      <c r="C77" s="59" t="s">
        <v>259</v>
      </c>
      <c r="D77" s="32"/>
    </row>
    <row r="78" spans="1:4" ht="12.75">
      <c r="A78" s="54" t="s">
        <v>284</v>
      </c>
      <c r="B78" s="55" t="s">
        <v>606</v>
      </c>
      <c r="C78" s="55" t="s">
        <v>259</v>
      </c>
      <c r="D78" s="29" t="s">
        <v>164</v>
      </c>
    </row>
    <row r="79" spans="1:4" ht="12.75">
      <c r="A79" s="57" t="s">
        <v>286</v>
      </c>
      <c r="B79" s="41" t="s">
        <v>608</v>
      </c>
      <c r="C79" s="41" t="s">
        <v>259</v>
      </c>
      <c r="D79" s="30" t="s">
        <v>609</v>
      </c>
    </row>
    <row r="80" spans="1:4" ht="12.75">
      <c r="A80" s="57" t="s">
        <v>288</v>
      </c>
      <c r="B80" s="41" t="s">
        <v>610</v>
      </c>
      <c r="C80" s="41" t="s">
        <v>259</v>
      </c>
      <c r="D80" s="30" t="s">
        <v>614</v>
      </c>
    </row>
    <row r="81" spans="1:4" ht="12.75">
      <c r="A81" s="57" t="s">
        <v>290</v>
      </c>
      <c r="B81" s="41" t="s">
        <v>716</v>
      </c>
      <c r="C81" s="41" t="s">
        <v>259</v>
      </c>
      <c r="D81" s="30" t="s">
        <v>148</v>
      </c>
    </row>
    <row r="82" spans="1:4" ht="12.75">
      <c r="A82" s="57" t="s">
        <v>293</v>
      </c>
      <c r="B82" s="41" t="s">
        <v>612</v>
      </c>
      <c r="C82" s="41" t="s">
        <v>259</v>
      </c>
      <c r="D82" s="31">
        <v>40688</v>
      </c>
    </row>
    <row r="83" spans="1:4" ht="13.5" thickBot="1">
      <c r="A83" s="58" t="s">
        <v>295</v>
      </c>
      <c r="B83" s="59" t="s">
        <v>613</v>
      </c>
      <c r="C83" s="59" t="s">
        <v>259</v>
      </c>
      <c r="D83" s="32"/>
    </row>
    <row r="84" spans="1:4" ht="12.75">
      <c r="A84" s="54" t="s">
        <v>284</v>
      </c>
      <c r="B84" s="55" t="s">
        <v>606</v>
      </c>
      <c r="C84" s="55" t="s">
        <v>259</v>
      </c>
      <c r="D84" s="29" t="s">
        <v>183</v>
      </c>
    </row>
    <row r="85" spans="1:4" ht="12.75">
      <c r="A85" s="57" t="s">
        <v>286</v>
      </c>
      <c r="B85" s="41" t="s">
        <v>608</v>
      </c>
      <c r="C85" s="41" t="s">
        <v>259</v>
      </c>
      <c r="D85" s="30" t="s">
        <v>609</v>
      </c>
    </row>
    <row r="86" spans="1:4" ht="12.75">
      <c r="A86" s="57" t="s">
        <v>288</v>
      </c>
      <c r="B86" s="41" t="s">
        <v>610</v>
      </c>
      <c r="C86" s="41" t="s">
        <v>259</v>
      </c>
      <c r="D86" s="30" t="s">
        <v>611</v>
      </c>
    </row>
    <row r="87" spans="1:4" ht="12.75">
      <c r="A87" s="57" t="s">
        <v>290</v>
      </c>
      <c r="B87" s="41" t="s">
        <v>716</v>
      </c>
      <c r="C87" s="41" t="s">
        <v>259</v>
      </c>
      <c r="D87" s="30" t="s">
        <v>347</v>
      </c>
    </row>
    <row r="88" spans="1:4" ht="12.75">
      <c r="A88" s="57" t="s">
        <v>293</v>
      </c>
      <c r="B88" s="41" t="s">
        <v>612</v>
      </c>
      <c r="C88" s="41" t="s">
        <v>259</v>
      </c>
      <c r="D88" s="31">
        <v>40817</v>
      </c>
    </row>
    <row r="89" spans="1:4" ht="13.5" thickBot="1">
      <c r="A89" s="58" t="s">
        <v>295</v>
      </c>
      <c r="B89" s="59" t="s">
        <v>613</v>
      </c>
      <c r="C89" s="59" t="s">
        <v>259</v>
      </c>
      <c r="D89" s="32"/>
    </row>
    <row r="90" spans="1:4" ht="12.75">
      <c r="A90" s="60" t="s">
        <v>348</v>
      </c>
      <c r="B90" s="61"/>
      <c r="C90" s="61"/>
      <c r="D90" s="62"/>
    </row>
    <row r="91" spans="1:4" ht="12.75">
      <c r="A91" s="41" t="s">
        <v>297</v>
      </c>
      <c r="B91" s="41" t="s">
        <v>349</v>
      </c>
      <c r="C91" s="41" t="s">
        <v>259</v>
      </c>
      <c r="D91" s="37" t="str">
        <f>ХарактеристДома!F76</f>
        <v>централизованная</v>
      </c>
    </row>
    <row r="92" spans="1:4" ht="12.75">
      <c r="A92" s="41" t="s">
        <v>299</v>
      </c>
      <c r="B92" s="41" t="s">
        <v>350</v>
      </c>
      <c r="C92" s="41" t="s">
        <v>219</v>
      </c>
      <c r="D92" s="130">
        <v>1</v>
      </c>
    </row>
    <row r="93" spans="1:4" ht="12.75">
      <c r="A93" s="43" t="s">
        <v>351</v>
      </c>
      <c r="B93" s="44"/>
      <c r="C93" s="44"/>
      <c r="D93" s="45"/>
    </row>
    <row r="94" spans="1:4" ht="12.75">
      <c r="A94" s="41" t="s">
        <v>301</v>
      </c>
      <c r="B94" s="41" t="s">
        <v>352</v>
      </c>
      <c r="C94" s="41" t="s">
        <v>259</v>
      </c>
      <c r="D94" s="37" t="str">
        <f>ХарактеристДома!F63</f>
        <v>центральное</v>
      </c>
    </row>
    <row r="95" spans="1:4" ht="12.75">
      <c r="A95" s="43" t="s">
        <v>353</v>
      </c>
      <c r="B95" s="44"/>
      <c r="C95" s="44"/>
      <c r="D95" s="45"/>
    </row>
    <row r="96" spans="1:4" ht="12.75">
      <c r="A96" s="41" t="s">
        <v>303</v>
      </c>
      <c r="B96" s="41" t="s">
        <v>354</v>
      </c>
      <c r="C96" s="41" t="s">
        <v>259</v>
      </c>
      <c r="D96" s="37" t="str">
        <f>ХарактеристДома!F67</f>
        <v>отсутствует</v>
      </c>
    </row>
    <row r="97" spans="1:4" ht="12.75">
      <c r="A97" s="43" t="s">
        <v>355</v>
      </c>
      <c r="B97" s="44"/>
      <c r="C97" s="44"/>
      <c r="D97" s="45"/>
    </row>
    <row r="98" spans="1:4" ht="12.75">
      <c r="A98" s="41" t="s">
        <v>305</v>
      </c>
      <c r="B98" s="41" t="s">
        <v>356</v>
      </c>
      <c r="C98" s="63" t="s">
        <v>259</v>
      </c>
      <c r="D98" s="64" t="str">
        <f>ХарактеристДома!F70</f>
        <v>централизованная</v>
      </c>
    </row>
    <row r="99" spans="1:4" ht="12.75">
      <c r="A99" s="43" t="s">
        <v>357</v>
      </c>
      <c r="B99" s="44"/>
      <c r="C99" s="44"/>
      <c r="D99" s="45"/>
    </row>
    <row r="100" spans="1:4" ht="12.75">
      <c r="A100" s="41" t="s">
        <v>307</v>
      </c>
      <c r="B100" s="41" t="s">
        <v>358</v>
      </c>
      <c r="C100" s="41" t="s">
        <v>259</v>
      </c>
      <c r="D100" s="37" t="str">
        <f>ХарактеристДома!F73</f>
        <v>централизованная</v>
      </c>
    </row>
    <row r="101" spans="1:4" ht="12.75">
      <c r="A101" s="41" t="s">
        <v>309</v>
      </c>
      <c r="B101" s="41" t="s">
        <v>359</v>
      </c>
      <c r="C101" s="41" t="s">
        <v>360</v>
      </c>
      <c r="D101" s="37"/>
    </row>
    <row r="102" spans="1:4" ht="12.75">
      <c r="A102" s="43" t="s">
        <v>361</v>
      </c>
      <c r="B102" s="44"/>
      <c r="C102" s="44"/>
      <c r="D102" s="45"/>
    </row>
    <row r="103" spans="1:4" ht="15.75">
      <c r="A103" s="41" t="s">
        <v>311</v>
      </c>
      <c r="B103" s="63" t="s">
        <v>362</v>
      </c>
      <c r="C103" s="47" t="s">
        <v>259</v>
      </c>
      <c r="D103" s="37" t="str">
        <f>ХарактеристДома!F79</f>
        <v>централизованная</v>
      </c>
    </row>
    <row r="104" spans="1:4" ht="12.75">
      <c r="A104" s="63"/>
      <c r="B104" s="65" t="s">
        <v>363</v>
      </c>
      <c r="C104" s="65"/>
      <c r="D104" s="64"/>
    </row>
    <row r="105" spans="1:4" ht="12.75">
      <c r="A105" s="66" t="s">
        <v>313</v>
      </c>
      <c r="B105" s="67" t="s">
        <v>364</v>
      </c>
      <c r="C105" s="68"/>
      <c r="D105" s="131" t="s">
        <v>365</v>
      </c>
    </row>
    <row r="106" spans="1:4" ht="12.75">
      <c r="A106" s="43" t="s">
        <v>366</v>
      </c>
      <c r="B106" s="44"/>
      <c r="C106" s="44"/>
      <c r="D106" s="45"/>
    </row>
    <row r="107" spans="1:4" ht="15.75">
      <c r="A107" s="41" t="s">
        <v>316</v>
      </c>
      <c r="B107" s="41" t="s">
        <v>367</v>
      </c>
      <c r="C107" s="35" t="s">
        <v>259</v>
      </c>
      <c r="D107" s="37" t="s">
        <v>214</v>
      </c>
    </row>
    <row r="108" spans="1:4" ht="12.75">
      <c r="A108" s="43" t="s">
        <v>368</v>
      </c>
      <c r="B108" s="44"/>
      <c r="C108" s="44"/>
      <c r="D108" s="45"/>
    </row>
    <row r="109" spans="1:4" ht="15.75">
      <c r="A109" s="41" t="s">
        <v>318</v>
      </c>
      <c r="B109" s="69" t="s">
        <v>369</v>
      </c>
      <c r="C109" s="35" t="s">
        <v>259</v>
      </c>
      <c r="D109" s="37" t="s">
        <v>468</v>
      </c>
    </row>
    <row r="110" spans="1:4" ht="12.75">
      <c r="A110" s="43" t="s">
        <v>370</v>
      </c>
      <c r="B110" s="44"/>
      <c r="C110" s="44"/>
      <c r="D110" s="45"/>
    </row>
    <row r="111" spans="1:4" ht="15.75">
      <c r="A111" s="41" t="s">
        <v>320</v>
      </c>
      <c r="B111" s="69" t="s">
        <v>371</v>
      </c>
      <c r="C111" s="35" t="s">
        <v>259</v>
      </c>
      <c r="D111" s="37"/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09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2" width="18.28125" style="4" customWidth="1"/>
    <col min="3" max="3" width="50.8515625" style="4" customWidth="1"/>
    <col min="4" max="4" width="9.8515625" style="4" customWidth="1"/>
    <col min="5" max="5" width="5.140625" style="4" customWidth="1"/>
    <col min="6" max="6" width="30.421875" style="4" customWidth="1"/>
    <col min="7" max="16384" width="9.140625" style="4" customWidth="1"/>
  </cols>
  <sheetData>
    <row r="1" spans="1:6" ht="14.25">
      <c r="A1" s="472" t="s">
        <v>190</v>
      </c>
      <c r="B1" s="472"/>
      <c r="C1" s="472"/>
      <c r="D1" s="472"/>
      <c r="E1" s="472"/>
      <c r="F1" s="472"/>
    </row>
    <row r="2" spans="1:6" ht="14.25">
      <c r="A2" s="472" t="s">
        <v>191</v>
      </c>
      <c r="B2" s="472"/>
      <c r="C2" s="472"/>
      <c r="D2" s="472"/>
      <c r="E2" s="472"/>
      <c r="F2" s="472"/>
    </row>
    <row r="3" spans="1:6" ht="28.5" customHeight="1">
      <c r="A3" s="16" t="s">
        <v>192</v>
      </c>
      <c r="B3" s="473" t="s">
        <v>193</v>
      </c>
      <c r="C3" s="474"/>
      <c r="D3" s="475" t="s">
        <v>194</v>
      </c>
      <c r="E3" s="476"/>
      <c r="F3" s="17" t="s">
        <v>195</v>
      </c>
    </row>
    <row r="4" spans="1:6" ht="25.5">
      <c r="A4" s="471" t="s">
        <v>196</v>
      </c>
      <c r="B4" s="471"/>
      <c r="C4" s="471"/>
      <c r="D4" s="18" t="s">
        <v>197</v>
      </c>
      <c r="E4" s="19" t="s">
        <v>198</v>
      </c>
      <c r="F4" s="18" t="s">
        <v>199</v>
      </c>
    </row>
    <row r="5" spans="1:6" ht="12.75">
      <c r="A5" s="458" t="s">
        <v>200</v>
      </c>
      <c r="B5" s="458"/>
      <c r="C5" s="458"/>
      <c r="D5" s="20" t="s">
        <v>201</v>
      </c>
      <c r="E5" s="20">
        <v>1</v>
      </c>
      <c r="F5" s="20" t="s">
        <v>202</v>
      </c>
    </row>
    <row r="6" spans="1:6" ht="12.75">
      <c r="A6" s="458" t="s">
        <v>203</v>
      </c>
      <c r="B6" s="458"/>
      <c r="C6" s="458"/>
      <c r="D6" s="20" t="s">
        <v>204</v>
      </c>
      <c r="E6" s="20">
        <v>2</v>
      </c>
      <c r="F6" s="20">
        <v>35</v>
      </c>
    </row>
    <row r="7" spans="1:6" ht="12.75">
      <c r="A7" s="458" t="s">
        <v>205</v>
      </c>
      <c r="B7" s="458"/>
      <c r="C7" s="458"/>
      <c r="D7" s="20" t="s">
        <v>206</v>
      </c>
      <c r="E7" s="20">
        <v>3</v>
      </c>
      <c r="F7" s="21">
        <v>19701000</v>
      </c>
    </row>
    <row r="8" spans="1:6" ht="12.75">
      <c r="A8" s="458" t="s">
        <v>207</v>
      </c>
      <c r="B8" s="458"/>
      <c r="C8" s="458"/>
      <c r="D8" s="20" t="s">
        <v>201</v>
      </c>
      <c r="E8" s="20">
        <v>4</v>
      </c>
      <c r="F8" s="20" t="s">
        <v>208</v>
      </c>
    </row>
    <row r="9" spans="1:6" ht="12.75">
      <c r="A9" s="458" t="s">
        <v>209</v>
      </c>
      <c r="B9" s="458"/>
      <c r="C9" s="458"/>
      <c r="D9" s="20" t="s">
        <v>201</v>
      </c>
      <c r="E9" s="20">
        <v>5</v>
      </c>
      <c r="F9" s="20">
        <v>1262</v>
      </c>
    </row>
    <row r="10" spans="1:7" ht="12.75">
      <c r="A10" s="467" t="s">
        <v>210</v>
      </c>
      <c r="B10" s="468"/>
      <c r="C10" s="469"/>
      <c r="D10" s="20" t="s">
        <v>201</v>
      </c>
      <c r="E10" s="20">
        <v>6</v>
      </c>
      <c r="F10" s="20" t="s">
        <v>211</v>
      </c>
      <c r="G10" s="22">
        <v>3224</v>
      </c>
    </row>
    <row r="11" spans="1:6" ht="12.75">
      <c r="A11" s="459" t="s">
        <v>212</v>
      </c>
      <c r="B11" s="470" t="s">
        <v>213</v>
      </c>
      <c r="C11" s="470"/>
      <c r="D11" s="20" t="s">
        <v>201</v>
      </c>
      <c r="E11" s="20">
        <v>7</v>
      </c>
      <c r="F11" s="20" t="s">
        <v>214</v>
      </c>
    </row>
    <row r="12" spans="1:6" ht="12.75">
      <c r="A12" s="459"/>
      <c r="B12" s="470" t="s">
        <v>215</v>
      </c>
      <c r="C12" s="470"/>
      <c r="D12" s="20" t="s">
        <v>216</v>
      </c>
      <c r="E12" s="20">
        <v>8</v>
      </c>
      <c r="F12" s="20" t="s">
        <v>217</v>
      </c>
    </row>
    <row r="13" spans="1:6" ht="12.75">
      <c r="A13" s="459"/>
      <c r="B13" s="470" t="s">
        <v>218</v>
      </c>
      <c r="C13" s="470"/>
      <c r="D13" s="20" t="s">
        <v>219</v>
      </c>
      <c r="E13" s="20">
        <v>9</v>
      </c>
      <c r="F13" s="20">
        <v>64</v>
      </c>
    </row>
    <row r="14" spans="1:6" ht="12.75">
      <c r="A14" s="459"/>
      <c r="B14" s="470" t="s">
        <v>220</v>
      </c>
      <c r="C14" s="470"/>
      <c r="D14" s="20" t="s">
        <v>219</v>
      </c>
      <c r="E14" s="20">
        <v>10</v>
      </c>
      <c r="F14" s="20">
        <v>118</v>
      </c>
    </row>
    <row r="15" spans="1:6" ht="12.75">
      <c r="A15" s="459"/>
      <c r="B15" s="470" t="s">
        <v>221</v>
      </c>
      <c r="C15" s="470"/>
      <c r="D15" s="20" t="s">
        <v>219</v>
      </c>
      <c r="E15" s="20">
        <v>11</v>
      </c>
      <c r="F15" s="20">
        <v>65</v>
      </c>
    </row>
    <row r="16" spans="1:6" ht="12.75">
      <c r="A16" s="459"/>
      <c r="B16" s="470" t="s">
        <v>222</v>
      </c>
      <c r="C16" s="470"/>
      <c r="D16" s="20" t="s">
        <v>223</v>
      </c>
      <c r="E16" s="20">
        <v>12</v>
      </c>
      <c r="F16" s="20">
        <f>F17+F21+F22</f>
        <v>2729.7000000000003</v>
      </c>
    </row>
    <row r="17" spans="1:6" ht="12.75">
      <c r="A17" s="459"/>
      <c r="B17" s="466" t="s">
        <v>224</v>
      </c>
      <c r="C17" s="23" t="s">
        <v>225</v>
      </c>
      <c r="D17" s="20" t="s">
        <v>223</v>
      </c>
      <c r="E17" s="20">
        <v>13</v>
      </c>
      <c r="F17" s="20">
        <v>2536.4</v>
      </c>
    </row>
    <row r="18" spans="1:6" ht="12.75">
      <c r="A18" s="459"/>
      <c r="B18" s="466"/>
      <c r="C18" s="23" t="s">
        <v>226</v>
      </c>
      <c r="D18" s="20" t="s">
        <v>223</v>
      </c>
      <c r="E18" s="20">
        <v>14</v>
      </c>
      <c r="F18" s="20">
        <f>F17-F19</f>
        <v>2325.5</v>
      </c>
    </row>
    <row r="19" spans="1:6" ht="12.75">
      <c r="A19" s="459"/>
      <c r="B19" s="466"/>
      <c r="C19" s="23" t="s">
        <v>227</v>
      </c>
      <c r="D19" s="20" t="s">
        <v>223</v>
      </c>
      <c r="E19" s="20">
        <v>15</v>
      </c>
      <c r="F19" s="20">
        <v>210.9</v>
      </c>
    </row>
    <row r="20" spans="1:6" ht="12.75">
      <c r="A20" s="459"/>
      <c r="B20" s="466"/>
      <c r="C20" s="23" t="s">
        <v>228</v>
      </c>
      <c r="D20" s="20" t="s">
        <v>223</v>
      </c>
      <c r="E20" s="20">
        <v>16</v>
      </c>
      <c r="F20" s="20">
        <v>0</v>
      </c>
    </row>
    <row r="21" spans="1:6" ht="12.75">
      <c r="A21" s="459"/>
      <c r="B21" s="465" t="s">
        <v>229</v>
      </c>
      <c r="C21" s="460"/>
      <c r="D21" s="20" t="s">
        <v>223</v>
      </c>
      <c r="E21" s="20">
        <v>17</v>
      </c>
      <c r="F21" s="20">
        <v>193.3</v>
      </c>
    </row>
    <row r="22" spans="1:6" ht="12.75">
      <c r="A22" s="459"/>
      <c r="B22" s="465" t="s">
        <v>230</v>
      </c>
      <c r="C22" s="460"/>
      <c r="D22" s="20" t="s">
        <v>223</v>
      </c>
      <c r="E22" s="20">
        <v>18</v>
      </c>
      <c r="F22" s="20">
        <v>0</v>
      </c>
    </row>
    <row r="23" spans="1:6" ht="12.75">
      <c r="A23" s="459"/>
      <c r="B23" s="465" t="s">
        <v>231</v>
      </c>
      <c r="C23" s="460"/>
      <c r="D23" s="20" t="s">
        <v>219</v>
      </c>
      <c r="E23" s="20">
        <v>19</v>
      </c>
      <c r="F23" s="20">
        <v>4</v>
      </c>
    </row>
    <row r="24" spans="1:6" ht="12.75">
      <c r="A24" s="459"/>
      <c r="B24" s="465" t="s">
        <v>232</v>
      </c>
      <c r="C24" s="460"/>
      <c r="D24" s="20" t="s">
        <v>219</v>
      </c>
      <c r="E24" s="20">
        <v>20</v>
      </c>
      <c r="F24" s="20">
        <v>4</v>
      </c>
    </row>
    <row r="25" spans="1:6" ht="12.75">
      <c r="A25" s="459"/>
      <c r="B25" s="465" t="s">
        <v>233</v>
      </c>
      <c r="C25" s="460"/>
      <c r="D25" s="20" t="s">
        <v>234</v>
      </c>
      <c r="E25" s="20">
        <v>21</v>
      </c>
      <c r="F25" s="20">
        <v>1963</v>
      </c>
    </row>
    <row r="26" spans="1:6" ht="12.75">
      <c r="A26" s="459"/>
      <c r="B26" s="465" t="s">
        <v>235</v>
      </c>
      <c r="C26" s="460"/>
      <c r="D26" s="20" t="s">
        <v>234</v>
      </c>
      <c r="E26" s="20">
        <v>22</v>
      </c>
      <c r="F26" s="20" t="s">
        <v>236</v>
      </c>
    </row>
    <row r="27" spans="1:6" ht="12.75">
      <c r="A27" s="459"/>
      <c r="B27" s="465" t="s">
        <v>237</v>
      </c>
      <c r="C27" s="460"/>
      <c r="D27" s="20" t="s">
        <v>234</v>
      </c>
      <c r="E27" s="20">
        <v>23</v>
      </c>
      <c r="F27" s="20">
        <v>2011</v>
      </c>
    </row>
    <row r="28" spans="1:6" ht="12.75">
      <c r="A28" s="459"/>
      <c r="B28" s="465" t="s">
        <v>238</v>
      </c>
      <c r="C28" s="460"/>
      <c r="D28" s="20" t="s">
        <v>239</v>
      </c>
      <c r="E28" s="20">
        <v>24</v>
      </c>
      <c r="F28" s="20" t="s">
        <v>240</v>
      </c>
    </row>
    <row r="29" spans="1:6" ht="12.75">
      <c r="A29" s="459"/>
      <c r="B29" s="461" t="s">
        <v>241</v>
      </c>
      <c r="C29" s="23" t="s">
        <v>242</v>
      </c>
      <c r="D29" s="20" t="s">
        <v>243</v>
      </c>
      <c r="E29" s="20">
        <v>25</v>
      </c>
      <c r="F29" s="20">
        <v>49</v>
      </c>
    </row>
    <row r="30" spans="1:6" ht="12.75">
      <c r="A30" s="459"/>
      <c r="B30" s="462"/>
      <c r="C30" s="23" t="s">
        <v>244</v>
      </c>
      <c r="D30" s="20" t="s">
        <v>243</v>
      </c>
      <c r="E30" s="20">
        <v>26</v>
      </c>
      <c r="F30" s="20">
        <v>40</v>
      </c>
    </row>
    <row r="31" spans="1:6" ht="12.75">
      <c r="A31" s="459"/>
      <c r="B31" s="462"/>
      <c r="C31" s="23" t="s">
        <v>245</v>
      </c>
      <c r="D31" s="20" t="s">
        <v>243</v>
      </c>
      <c r="E31" s="20">
        <v>27</v>
      </c>
      <c r="F31" s="20">
        <v>40</v>
      </c>
    </row>
    <row r="32" spans="1:6" ht="12.75">
      <c r="A32" s="459"/>
      <c r="B32" s="463"/>
      <c r="C32" s="23" t="s">
        <v>246</v>
      </c>
      <c r="D32" s="20" t="s">
        <v>243</v>
      </c>
      <c r="E32" s="20">
        <v>28</v>
      </c>
      <c r="F32" s="20">
        <v>40</v>
      </c>
    </row>
    <row r="33" spans="1:6" ht="12.75">
      <c r="A33" s="459"/>
      <c r="B33" s="465" t="s">
        <v>247</v>
      </c>
      <c r="C33" s="460"/>
      <c r="D33" s="20" t="s">
        <v>248</v>
      </c>
      <c r="E33" s="20">
        <v>29</v>
      </c>
      <c r="F33" s="20" t="s">
        <v>249</v>
      </c>
    </row>
    <row r="34" spans="1:6" ht="12.75">
      <c r="A34" s="464" t="s">
        <v>250</v>
      </c>
      <c r="B34" s="459" t="s">
        <v>471</v>
      </c>
      <c r="C34" s="24" t="s">
        <v>242</v>
      </c>
      <c r="D34" s="20" t="s">
        <v>223</v>
      </c>
      <c r="E34" s="20">
        <v>30</v>
      </c>
      <c r="F34" s="20">
        <v>1801.53</v>
      </c>
    </row>
    <row r="35" spans="1:6" ht="12.75">
      <c r="A35" s="464"/>
      <c r="B35" s="459"/>
      <c r="C35" s="24" t="s">
        <v>472</v>
      </c>
      <c r="D35" s="20" t="s">
        <v>223</v>
      </c>
      <c r="E35" s="20">
        <v>31</v>
      </c>
      <c r="F35" s="20">
        <v>1080.92</v>
      </c>
    </row>
    <row r="36" spans="1:6" ht="12.75">
      <c r="A36" s="464"/>
      <c r="B36" s="459"/>
      <c r="C36" s="24" t="s">
        <v>473</v>
      </c>
      <c r="D36" s="20" t="s">
        <v>223</v>
      </c>
      <c r="E36" s="20">
        <v>32</v>
      </c>
      <c r="F36" s="20">
        <v>0</v>
      </c>
    </row>
    <row r="37" spans="1:6" ht="12.75">
      <c r="A37" s="464"/>
      <c r="B37" s="459"/>
      <c r="C37" s="24" t="s">
        <v>474</v>
      </c>
      <c r="D37" s="20" t="s">
        <v>223</v>
      </c>
      <c r="E37" s="20">
        <v>33</v>
      </c>
      <c r="F37" s="20">
        <v>0</v>
      </c>
    </row>
    <row r="38" spans="1:6" ht="12.75">
      <c r="A38" s="464"/>
      <c r="B38" s="459"/>
      <c r="C38" s="24" t="s">
        <v>475</v>
      </c>
      <c r="D38" s="20" t="s">
        <v>223</v>
      </c>
      <c r="E38" s="20">
        <v>34</v>
      </c>
      <c r="F38" s="20">
        <v>0</v>
      </c>
    </row>
    <row r="39" spans="1:6" ht="12.75">
      <c r="A39" s="464"/>
      <c r="B39" s="459"/>
      <c r="C39" s="24" t="s">
        <v>476</v>
      </c>
      <c r="D39" s="20" t="s">
        <v>223</v>
      </c>
      <c r="E39" s="20">
        <v>35</v>
      </c>
      <c r="F39" s="20">
        <v>0</v>
      </c>
    </row>
    <row r="40" spans="1:6" ht="12.75">
      <c r="A40" s="464"/>
      <c r="B40" s="459"/>
      <c r="C40" s="24" t="s">
        <v>477</v>
      </c>
      <c r="D40" s="20" t="s">
        <v>223</v>
      </c>
      <c r="E40" s="20">
        <v>36</v>
      </c>
      <c r="F40" s="20">
        <v>0</v>
      </c>
    </row>
    <row r="41" spans="1:6" ht="12.75">
      <c r="A41" s="464"/>
      <c r="B41" s="459"/>
      <c r="C41" s="24" t="s">
        <v>478</v>
      </c>
      <c r="D41" s="20" t="s">
        <v>223</v>
      </c>
      <c r="E41" s="20">
        <v>37</v>
      </c>
      <c r="F41" s="20">
        <v>0</v>
      </c>
    </row>
    <row r="42" spans="1:6" ht="12.75">
      <c r="A42" s="464"/>
      <c r="B42" s="459"/>
      <c r="C42" s="24" t="s">
        <v>479</v>
      </c>
      <c r="D42" s="20" t="s">
        <v>223</v>
      </c>
      <c r="E42" s="20">
        <v>38</v>
      </c>
      <c r="F42" s="20">
        <v>0</v>
      </c>
    </row>
    <row r="43" spans="1:6" ht="12.75">
      <c r="A43" s="464"/>
      <c r="B43" s="459"/>
      <c r="C43" s="24" t="s">
        <v>480</v>
      </c>
      <c r="D43" s="20" t="s">
        <v>223</v>
      </c>
      <c r="E43" s="20">
        <v>39</v>
      </c>
      <c r="F43" s="20">
        <v>0</v>
      </c>
    </row>
    <row r="44" spans="1:6" ht="12.75">
      <c r="A44" s="464"/>
      <c r="B44" s="459"/>
      <c r="C44" s="24" t="s">
        <v>481</v>
      </c>
      <c r="D44" s="20" t="s">
        <v>223</v>
      </c>
      <c r="E44" s="20">
        <v>40</v>
      </c>
      <c r="F44" s="20">
        <v>113.6</v>
      </c>
    </row>
    <row r="45" spans="1:6" ht="12.75">
      <c r="A45" s="464"/>
      <c r="B45" s="459"/>
      <c r="C45" s="24" t="s">
        <v>482</v>
      </c>
      <c r="D45" s="20" t="s">
        <v>223</v>
      </c>
      <c r="E45" s="20">
        <v>41</v>
      </c>
      <c r="F45" s="20">
        <v>32</v>
      </c>
    </row>
    <row r="46" spans="1:6" ht="12.75">
      <c r="A46" s="464"/>
      <c r="B46" s="459"/>
      <c r="C46" s="24" t="s">
        <v>483</v>
      </c>
      <c r="D46" s="20" t="s">
        <v>223</v>
      </c>
      <c r="E46" s="20">
        <v>42</v>
      </c>
      <c r="F46" s="20">
        <v>0</v>
      </c>
    </row>
    <row r="47" spans="1:6" ht="12.75">
      <c r="A47" s="464"/>
      <c r="B47" s="459"/>
      <c r="C47" s="24" t="s">
        <v>484</v>
      </c>
      <c r="D47" s="20" t="s">
        <v>223</v>
      </c>
      <c r="E47" s="20">
        <v>43</v>
      </c>
      <c r="F47" s="20">
        <v>647.3</v>
      </c>
    </row>
    <row r="48" spans="1:6" ht="12.75">
      <c r="A48" s="464"/>
      <c r="B48" s="459"/>
      <c r="C48" s="24" t="s">
        <v>485</v>
      </c>
      <c r="D48" s="20" t="s">
        <v>223</v>
      </c>
      <c r="E48" s="20">
        <v>44</v>
      </c>
      <c r="F48" s="20">
        <v>41.31</v>
      </c>
    </row>
    <row r="49" spans="1:6" ht="12.75">
      <c r="A49" s="464"/>
      <c r="B49" s="460" t="s">
        <v>486</v>
      </c>
      <c r="C49" s="460"/>
      <c r="D49" s="20" t="s">
        <v>234</v>
      </c>
      <c r="E49" s="20">
        <v>45</v>
      </c>
      <c r="F49" s="20" t="s">
        <v>236</v>
      </c>
    </row>
    <row r="50" spans="1:6" ht="12.75">
      <c r="A50" s="464" t="s">
        <v>487</v>
      </c>
      <c r="B50" s="459" t="s">
        <v>488</v>
      </c>
      <c r="C50" s="24" t="s">
        <v>242</v>
      </c>
      <c r="D50" s="20" t="s">
        <v>223</v>
      </c>
      <c r="E50" s="20">
        <v>46</v>
      </c>
      <c r="F50" s="20">
        <v>1132</v>
      </c>
    </row>
    <row r="51" spans="1:6" ht="12.75">
      <c r="A51" s="464"/>
      <c r="B51" s="459"/>
      <c r="C51" s="24" t="s">
        <v>489</v>
      </c>
      <c r="D51" s="20" t="s">
        <v>223</v>
      </c>
      <c r="E51" s="20">
        <v>47</v>
      </c>
      <c r="F51" s="20">
        <v>1132</v>
      </c>
    </row>
    <row r="52" spans="1:6" ht="12.75">
      <c r="A52" s="464"/>
      <c r="B52" s="459"/>
      <c r="C52" s="24" t="s">
        <v>490</v>
      </c>
      <c r="D52" s="20" t="s">
        <v>223</v>
      </c>
      <c r="E52" s="20">
        <v>48</v>
      </c>
      <c r="F52" s="20">
        <v>0</v>
      </c>
    </row>
    <row r="53" spans="1:6" ht="12.75">
      <c r="A53" s="464"/>
      <c r="B53" s="459"/>
      <c r="C53" s="24" t="s">
        <v>491</v>
      </c>
      <c r="D53" s="20" t="s">
        <v>223</v>
      </c>
      <c r="E53" s="20">
        <v>49</v>
      </c>
      <c r="F53" s="20">
        <v>0</v>
      </c>
    </row>
    <row r="54" spans="1:6" ht="12.75">
      <c r="A54" s="464"/>
      <c r="B54" s="459"/>
      <c r="C54" s="24" t="s">
        <v>492</v>
      </c>
      <c r="D54" s="20" t="s">
        <v>223</v>
      </c>
      <c r="E54" s="20">
        <v>50</v>
      </c>
      <c r="F54" s="20">
        <v>0</v>
      </c>
    </row>
    <row r="55" spans="1:6" ht="12.75">
      <c r="A55" s="464"/>
      <c r="B55" s="460" t="s">
        <v>493</v>
      </c>
      <c r="C55" s="460"/>
      <c r="D55" s="20" t="s">
        <v>234</v>
      </c>
      <c r="E55" s="20">
        <v>51</v>
      </c>
      <c r="F55" s="20" t="s">
        <v>236</v>
      </c>
    </row>
    <row r="56" spans="1:6" ht="12.75">
      <c r="A56" s="464" t="s">
        <v>494</v>
      </c>
      <c r="B56" s="460" t="s">
        <v>495</v>
      </c>
      <c r="C56" s="460"/>
      <c r="D56" s="20" t="s">
        <v>496</v>
      </c>
      <c r="E56" s="20">
        <v>52</v>
      </c>
      <c r="F56" s="20" t="s">
        <v>497</v>
      </c>
    </row>
    <row r="57" spans="1:6" ht="12.75">
      <c r="A57" s="464"/>
      <c r="B57" s="460" t="s">
        <v>498</v>
      </c>
      <c r="C57" s="460"/>
      <c r="D57" s="20" t="s">
        <v>499</v>
      </c>
      <c r="E57" s="20">
        <v>53</v>
      </c>
      <c r="F57" s="20">
        <v>0</v>
      </c>
    </row>
    <row r="58" spans="1:6" ht="12.75">
      <c r="A58" s="464"/>
      <c r="B58" s="460" t="s">
        <v>500</v>
      </c>
      <c r="C58" s="460"/>
      <c r="D58" s="20" t="s">
        <v>234</v>
      </c>
      <c r="E58" s="20">
        <v>54</v>
      </c>
      <c r="F58" s="20" t="s">
        <v>236</v>
      </c>
    </row>
    <row r="59" spans="1:6" ht="12.75">
      <c r="A59" s="464"/>
      <c r="B59" s="460" t="s">
        <v>501</v>
      </c>
      <c r="C59" s="460"/>
      <c r="D59" s="20" t="s">
        <v>499</v>
      </c>
      <c r="E59" s="20">
        <v>55</v>
      </c>
      <c r="F59" s="20">
        <v>707</v>
      </c>
    </row>
    <row r="60" spans="1:6" ht="25.5">
      <c r="A60" s="464" t="s">
        <v>502</v>
      </c>
      <c r="B60" s="464"/>
      <c r="C60" s="25" t="s">
        <v>503</v>
      </c>
      <c r="D60" s="20" t="s">
        <v>234</v>
      </c>
      <c r="E60" s="20">
        <v>56</v>
      </c>
      <c r="F60" s="20" t="s">
        <v>236</v>
      </c>
    </row>
    <row r="61" spans="1:6" ht="12.75">
      <c r="A61" s="464" t="s">
        <v>504</v>
      </c>
      <c r="B61" s="460" t="s">
        <v>505</v>
      </c>
      <c r="C61" s="460"/>
      <c r="D61" s="20" t="s">
        <v>219</v>
      </c>
      <c r="E61" s="20">
        <v>57</v>
      </c>
      <c r="F61" s="20">
        <v>0</v>
      </c>
    </row>
    <row r="62" spans="1:6" ht="12.75">
      <c r="A62" s="464"/>
      <c r="B62" s="460" t="s">
        <v>506</v>
      </c>
      <c r="C62" s="460"/>
      <c r="D62" s="20" t="s">
        <v>234</v>
      </c>
      <c r="E62" s="20">
        <v>58</v>
      </c>
      <c r="F62" s="20" t="s">
        <v>236</v>
      </c>
    </row>
    <row r="63" spans="1:6" ht="12.75">
      <c r="A63" s="461" t="s">
        <v>507</v>
      </c>
      <c r="B63" s="460" t="s">
        <v>508</v>
      </c>
      <c r="C63" s="460"/>
      <c r="D63" s="20" t="s">
        <v>509</v>
      </c>
      <c r="E63" s="20">
        <v>59</v>
      </c>
      <c r="F63" s="20" t="s">
        <v>510</v>
      </c>
    </row>
    <row r="64" spans="1:6" ht="12.75">
      <c r="A64" s="462"/>
      <c r="B64" s="460" t="s">
        <v>511</v>
      </c>
      <c r="C64" s="460"/>
      <c r="D64" s="20" t="s">
        <v>219</v>
      </c>
      <c r="E64" s="20">
        <v>60</v>
      </c>
      <c r="F64" s="20">
        <v>1</v>
      </c>
    </row>
    <row r="65" spans="1:6" ht="12.75">
      <c r="A65" s="462"/>
      <c r="B65" s="460" t="s">
        <v>512</v>
      </c>
      <c r="C65" s="460"/>
      <c r="D65" s="20" t="s">
        <v>513</v>
      </c>
      <c r="E65" s="20">
        <v>61</v>
      </c>
      <c r="F65" s="20">
        <v>1415</v>
      </c>
    </row>
    <row r="66" spans="1:6" ht="12.75">
      <c r="A66" s="463"/>
      <c r="B66" s="460" t="s">
        <v>514</v>
      </c>
      <c r="C66" s="460"/>
      <c r="D66" s="20" t="s">
        <v>234</v>
      </c>
      <c r="E66" s="20">
        <v>62</v>
      </c>
      <c r="F66" s="20" t="s">
        <v>236</v>
      </c>
    </row>
    <row r="67" spans="1:6" ht="12.75">
      <c r="A67" s="459" t="s">
        <v>515</v>
      </c>
      <c r="B67" s="459"/>
      <c r="C67" s="24" t="s">
        <v>516</v>
      </c>
      <c r="D67" s="20" t="s">
        <v>517</v>
      </c>
      <c r="E67" s="20">
        <v>63</v>
      </c>
      <c r="F67" s="20" t="s">
        <v>214</v>
      </c>
    </row>
    <row r="68" spans="1:6" ht="12.75">
      <c r="A68" s="459"/>
      <c r="B68" s="459"/>
      <c r="C68" s="24" t="s">
        <v>518</v>
      </c>
      <c r="D68" s="20" t="s">
        <v>513</v>
      </c>
      <c r="E68" s="20">
        <v>64</v>
      </c>
      <c r="F68" s="20">
        <v>0</v>
      </c>
    </row>
    <row r="69" spans="1:6" ht="12.75">
      <c r="A69" s="459"/>
      <c r="B69" s="459"/>
      <c r="C69" s="24" t="s">
        <v>519</v>
      </c>
      <c r="D69" s="20" t="s">
        <v>234</v>
      </c>
      <c r="E69" s="20">
        <v>65</v>
      </c>
      <c r="F69" s="20" t="s">
        <v>236</v>
      </c>
    </row>
    <row r="70" spans="1:6" ht="12.75">
      <c r="A70" s="459"/>
      <c r="B70" s="459"/>
      <c r="C70" s="24" t="s">
        <v>520</v>
      </c>
      <c r="D70" s="20" t="s">
        <v>521</v>
      </c>
      <c r="E70" s="20">
        <v>66</v>
      </c>
      <c r="F70" s="20" t="s">
        <v>522</v>
      </c>
    </row>
    <row r="71" spans="1:6" ht="12.75">
      <c r="A71" s="459"/>
      <c r="B71" s="459"/>
      <c r="C71" s="24" t="s">
        <v>523</v>
      </c>
      <c r="D71" s="20" t="s">
        <v>513</v>
      </c>
      <c r="E71" s="20">
        <v>67</v>
      </c>
      <c r="F71" s="20">
        <f>68+216</f>
        <v>284</v>
      </c>
    </row>
    <row r="72" spans="1:6" ht="12.75">
      <c r="A72" s="459"/>
      <c r="B72" s="459"/>
      <c r="C72" s="24" t="s">
        <v>524</v>
      </c>
      <c r="D72" s="20" t="s">
        <v>234</v>
      </c>
      <c r="E72" s="20">
        <v>68</v>
      </c>
      <c r="F72" s="20" t="s">
        <v>236</v>
      </c>
    </row>
    <row r="73" spans="1:6" ht="12.75">
      <c r="A73" s="459" t="s">
        <v>525</v>
      </c>
      <c r="B73" s="459"/>
      <c r="C73" s="24" t="s">
        <v>526</v>
      </c>
      <c r="D73" s="20" t="s">
        <v>527</v>
      </c>
      <c r="E73" s="20">
        <v>69</v>
      </c>
      <c r="F73" s="20" t="s">
        <v>522</v>
      </c>
    </row>
    <row r="74" spans="1:6" ht="12.75">
      <c r="A74" s="459"/>
      <c r="B74" s="459"/>
      <c r="C74" s="24" t="s">
        <v>528</v>
      </c>
      <c r="D74" s="20" t="s">
        <v>513</v>
      </c>
      <c r="E74" s="20">
        <v>70</v>
      </c>
      <c r="F74" s="20">
        <f>70+228</f>
        <v>298</v>
      </c>
    </row>
    <row r="75" spans="1:6" ht="12.75">
      <c r="A75" s="459"/>
      <c r="B75" s="459"/>
      <c r="C75" s="24" t="s">
        <v>524</v>
      </c>
      <c r="D75" s="20" t="s">
        <v>234</v>
      </c>
      <c r="E75" s="20">
        <v>71</v>
      </c>
      <c r="F75" s="20">
        <v>2011</v>
      </c>
    </row>
    <row r="76" spans="1:6" ht="12.75">
      <c r="A76" s="459" t="s">
        <v>529</v>
      </c>
      <c r="B76" s="459"/>
      <c r="C76" s="24" t="s">
        <v>530</v>
      </c>
      <c r="D76" s="20" t="s">
        <v>531</v>
      </c>
      <c r="E76" s="20">
        <v>72</v>
      </c>
      <c r="F76" s="20" t="s">
        <v>522</v>
      </c>
    </row>
    <row r="77" spans="1:6" ht="12.75">
      <c r="A77" s="459"/>
      <c r="B77" s="459"/>
      <c r="C77" s="24" t="s">
        <v>532</v>
      </c>
      <c r="D77" s="20" t="s">
        <v>513</v>
      </c>
      <c r="E77" s="20">
        <v>73</v>
      </c>
      <c r="F77" s="20">
        <v>580</v>
      </c>
    </row>
    <row r="78" spans="1:6" ht="12.75">
      <c r="A78" s="459"/>
      <c r="B78" s="459"/>
      <c r="C78" s="24" t="s">
        <v>524</v>
      </c>
      <c r="D78" s="20" t="s">
        <v>234</v>
      </c>
      <c r="E78" s="20">
        <v>74</v>
      </c>
      <c r="F78" s="20" t="s">
        <v>236</v>
      </c>
    </row>
    <row r="79" spans="1:6" ht="12.75">
      <c r="A79" s="459" t="s">
        <v>533</v>
      </c>
      <c r="B79" s="459"/>
      <c r="C79" s="24" t="s">
        <v>534</v>
      </c>
      <c r="D79" s="20" t="s">
        <v>535</v>
      </c>
      <c r="E79" s="20">
        <v>75</v>
      </c>
      <c r="F79" s="20" t="s">
        <v>522</v>
      </c>
    </row>
    <row r="80" spans="1:6" ht="12.75">
      <c r="A80" s="459"/>
      <c r="B80" s="459"/>
      <c r="C80" s="24" t="s">
        <v>586</v>
      </c>
      <c r="D80" s="20" t="s">
        <v>513</v>
      </c>
      <c r="E80" s="20">
        <v>76</v>
      </c>
      <c r="F80" s="20">
        <f>25+77.1+1+440</f>
        <v>543.1</v>
      </c>
    </row>
    <row r="81" spans="1:6" ht="12.75">
      <c r="A81" s="459"/>
      <c r="B81" s="459"/>
      <c r="C81" s="24" t="s">
        <v>587</v>
      </c>
      <c r="D81" s="20" t="s">
        <v>513</v>
      </c>
      <c r="E81" s="20">
        <v>77</v>
      </c>
      <c r="F81" s="20">
        <v>0</v>
      </c>
    </row>
    <row r="82" spans="1:6" ht="12.75">
      <c r="A82" s="459"/>
      <c r="B82" s="459"/>
      <c r="C82" s="24" t="s">
        <v>524</v>
      </c>
      <c r="D82" s="20" t="s">
        <v>234</v>
      </c>
      <c r="E82" s="20">
        <v>78</v>
      </c>
      <c r="F82" s="20" t="s">
        <v>236</v>
      </c>
    </row>
    <row r="83" spans="1:6" ht="12.75">
      <c r="A83" s="459" t="s">
        <v>588</v>
      </c>
      <c r="B83" s="459" t="s">
        <v>589</v>
      </c>
      <c r="C83" s="24" t="s">
        <v>225</v>
      </c>
      <c r="D83" s="20" t="s">
        <v>219</v>
      </c>
      <c r="E83" s="20">
        <v>79</v>
      </c>
      <c r="F83" s="20">
        <v>0</v>
      </c>
    </row>
    <row r="84" spans="1:6" ht="12.75">
      <c r="A84" s="459"/>
      <c r="B84" s="459"/>
      <c r="C84" s="24" t="s">
        <v>590</v>
      </c>
      <c r="D84" s="20" t="s">
        <v>219</v>
      </c>
      <c r="E84" s="20">
        <v>80</v>
      </c>
      <c r="F84" s="20">
        <v>0</v>
      </c>
    </row>
    <row r="85" spans="1:6" ht="12.75">
      <c r="A85" s="459"/>
      <c r="B85" s="459"/>
      <c r="C85" s="24" t="s">
        <v>591</v>
      </c>
      <c r="D85" s="20" t="s">
        <v>219</v>
      </c>
      <c r="E85" s="20">
        <v>81</v>
      </c>
      <c r="F85" s="20">
        <v>0</v>
      </c>
    </row>
    <row r="86" spans="1:6" ht="12.75">
      <c r="A86" s="459"/>
      <c r="B86" s="459"/>
      <c r="C86" s="24" t="s">
        <v>592</v>
      </c>
      <c r="D86" s="20" t="s">
        <v>219</v>
      </c>
      <c r="E86" s="20">
        <v>82</v>
      </c>
      <c r="F86" s="20">
        <v>0</v>
      </c>
    </row>
    <row r="87" spans="1:6" ht="12.75">
      <c r="A87" s="459"/>
      <c r="B87" s="459"/>
      <c r="C87" s="24" t="s">
        <v>593</v>
      </c>
      <c r="D87" s="20" t="s">
        <v>219</v>
      </c>
      <c r="E87" s="20">
        <v>83</v>
      </c>
      <c r="F87" s="20">
        <v>0</v>
      </c>
    </row>
    <row r="88" spans="1:6" ht="12.75">
      <c r="A88" s="459"/>
      <c r="B88" s="459"/>
      <c r="C88" s="24" t="s">
        <v>594</v>
      </c>
      <c r="D88" s="20" t="s">
        <v>219</v>
      </c>
      <c r="E88" s="20">
        <v>84</v>
      </c>
      <c r="F88" s="20">
        <v>0</v>
      </c>
    </row>
    <row r="89" spans="1:6" ht="12.75">
      <c r="A89" s="459"/>
      <c r="B89" s="459"/>
      <c r="C89" s="24" t="s">
        <v>595</v>
      </c>
      <c r="D89" s="20" t="s">
        <v>219</v>
      </c>
      <c r="E89" s="20">
        <v>85</v>
      </c>
      <c r="F89" s="20">
        <v>0</v>
      </c>
    </row>
    <row r="90" spans="1:6" ht="12.75">
      <c r="A90" s="459"/>
      <c r="B90" s="459"/>
      <c r="C90" s="24" t="s">
        <v>596</v>
      </c>
      <c r="D90" s="20" t="s">
        <v>219</v>
      </c>
      <c r="E90" s="20">
        <v>86</v>
      </c>
      <c r="F90" s="20">
        <v>0</v>
      </c>
    </row>
    <row r="91" spans="1:6" ht="12.75">
      <c r="A91" s="459"/>
      <c r="B91" s="459" t="s">
        <v>597</v>
      </c>
      <c r="C91" s="459"/>
      <c r="D91" s="20" t="s">
        <v>219</v>
      </c>
      <c r="E91" s="20">
        <v>87</v>
      </c>
      <c r="F91" s="20">
        <v>0</v>
      </c>
    </row>
    <row r="92" spans="1:6" ht="12.75">
      <c r="A92" s="459"/>
      <c r="B92" s="460" t="s">
        <v>598</v>
      </c>
      <c r="C92" s="460"/>
      <c r="D92" s="20" t="s">
        <v>234</v>
      </c>
      <c r="E92" s="20">
        <v>88</v>
      </c>
      <c r="F92" s="20" t="s">
        <v>236</v>
      </c>
    </row>
    <row r="93" spans="1:6" ht="12.75">
      <c r="A93" s="458" t="s">
        <v>599</v>
      </c>
      <c r="B93" s="458"/>
      <c r="C93" s="458"/>
      <c r="D93" s="20" t="s">
        <v>600</v>
      </c>
      <c r="E93" s="20">
        <v>89</v>
      </c>
      <c r="F93" s="20" t="s">
        <v>601</v>
      </c>
    </row>
    <row r="94" spans="1:6" ht="12.75">
      <c r="A94" s="458" t="s">
        <v>602</v>
      </c>
      <c r="B94" s="458"/>
      <c r="C94" s="458"/>
      <c r="D94" s="20" t="s">
        <v>234</v>
      </c>
      <c r="E94" s="20">
        <v>90</v>
      </c>
      <c r="F94" s="20" t="s">
        <v>236</v>
      </c>
    </row>
    <row r="95" spans="1:6" ht="12.75">
      <c r="A95" s="458" t="s">
        <v>603</v>
      </c>
      <c r="B95" s="458"/>
      <c r="C95" s="458"/>
      <c r="D95" s="20" t="s">
        <v>234</v>
      </c>
      <c r="E95" s="20">
        <v>91</v>
      </c>
      <c r="F95" s="20" t="s">
        <v>236</v>
      </c>
    </row>
    <row r="96" spans="1:6" ht="12.75">
      <c r="A96" s="458" t="s">
        <v>604</v>
      </c>
      <c r="B96" s="458"/>
      <c r="C96" s="458"/>
      <c r="D96" s="20" t="s">
        <v>234</v>
      </c>
      <c r="E96" s="20">
        <v>92</v>
      </c>
      <c r="F96" s="20" t="s">
        <v>236</v>
      </c>
    </row>
    <row r="97" spans="1:6" ht="13.5" thickBot="1">
      <c r="A97" s="26" t="s">
        <v>605</v>
      </c>
      <c r="B97" s="27"/>
      <c r="C97" s="27"/>
      <c r="D97" s="28"/>
      <c r="E97" s="28"/>
      <c r="F97" s="28"/>
    </row>
    <row r="98" spans="1:3" ht="12.75" customHeight="1">
      <c r="A98" s="456" t="s">
        <v>606</v>
      </c>
      <c r="B98" s="457"/>
      <c r="C98" s="29" t="s">
        <v>607</v>
      </c>
    </row>
    <row r="99" spans="1:3" ht="12.75">
      <c r="A99" s="452" t="s">
        <v>608</v>
      </c>
      <c r="B99" s="453"/>
      <c r="C99" s="30" t="s">
        <v>609</v>
      </c>
    </row>
    <row r="100" spans="1:3" ht="12.75">
      <c r="A100" s="452" t="s">
        <v>610</v>
      </c>
      <c r="B100" s="453"/>
      <c r="C100" s="30" t="s">
        <v>611</v>
      </c>
    </row>
    <row r="101" spans="1:3" ht="12.75">
      <c r="A101" s="452" t="s">
        <v>716</v>
      </c>
      <c r="B101" s="453"/>
      <c r="C101" s="30" t="s">
        <v>720</v>
      </c>
    </row>
    <row r="102" spans="1:3" ht="12.75">
      <c r="A102" s="452" t="s">
        <v>612</v>
      </c>
      <c r="B102" s="453"/>
      <c r="C102" s="31">
        <v>40651</v>
      </c>
    </row>
    <row r="103" spans="1:3" ht="13.5" thickBot="1">
      <c r="A103" s="454" t="s">
        <v>613</v>
      </c>
      <c r="B103" s="455"/>
      <c r="C103" s="32"/>
    </row>
    <row r="104" spans="1:3" ht="12.75" customHeight="1">
      <c r="A104" s="456" t="s">
        <v>606</v>
      </c>
      <c r="B104" s="457"/>
      <c r="C104" s="29" t="s">
        <v>164</v>
      </c>
    </row>
    <row r="105" spans="1:3" ht="12.75">
      <c r="A105" s="452" t="s">
        <v>608</v>
      </c>
      <c r="B105" s="453"/>
      <c r="C105" s="30" t="s">
        <v>609</v>
      </c>
    </row>
    <row r="106" spans="1:3" ht="12.75">
      <c r="A106" s="452" t="s">
        <v>610</v>
      </c>
      <c r="B106" s="453"/>
      <c r="C106" s="30" t="s">
        <v>614</v>
      </c>
    </row>
    <row r="107" spans="1:3" ht="12.75">
      <c r="A107" s="452" t="s">
        <v>716</v>
      </c>
      <c r="B107" s="453"/>
      <c r="C107" s="30" t="s">
        <v>148</v>
      </c>
    </row>
    <row r="108" spans="1:3" ht="12.75">
      <c r="A108" s="452" t="s">
        <v>612</v>
      </c>
      <c r="B108" s="453"/>
      <c r="C108" s="31">
        <v>40688</v>
      </c>
    </row>
    <row r="109" spans="1:3" ht="13.5" thickBot="1">
      <c r="A109" s="454" t="s">
        <v>613</v>
      </c>
      <c r="B109" s="455"/>
      <c r="C109" s="32"/>
    </row>
  </sheetData>
  <sheetProtection/>
  <mergeCells count="73">
    <mergeCell ref="A4:C4"/>
    <mergeCell ref="A5:C5"/>
    <mergeCell ref="A6:C6"/>
    <mergeCell ref="A7:C7"/>
    <mergeCell ref="A1:F1"/>
    <mergeCell ref="A2:F2"/>
    <mergeCell ref="B3:C3"/>
    <mergeCell ref="D3:E3"/>
    <mergeCell ref="A8:C8"/>
    <mergeCell ref="A9:C9"/>
    <mergeCell ref="A10:C10"/>
    <mergeCell ref="A11:A33"/>
    <mergeCell ref="B11:C11"/>
    <mergeCell ref="B12:C12"/>
    <mergeCell ref="B13:C13"/>
    <mergeCell ref="B14:C14"/>
    <mergeCell ref="B15:C15"/>
    <mergeCell ref="B16:C16"/>
    <mergeCell ref="B24:C24"/>
    <mergeCell ref="B25:C25"/>
    <mergeCell ref="B26:C26"/>
    <mergeCell ref="B27:C27"/>
    <mergeCell ref="B17:B20"/>
    <mergeCell ref="B21:C21"/>
    <mergeCell ref="B22:C22"/>
    <mergeCell ref="B23:C23"/>
    <mergeCell ref="B28:C28"/>
    <mergeCell ref="B29:B32"/>
    <mergeCell ref="B33:C33"/>
    <mergeCell ref="A34:A49"/>
    <mergeCell ref="B34:B48"/>
    <mergeCell ref="B49:C49"/>
    <mergeCell ref="A50:A55"/>
    <mergeCell ref="B50:B54"/>
    <mergeCell ref="B55:C55"/>
    <mergeCell ref="A56:A59"/>
    <mergeCell ref="B56:C56"/>
    <mergeCell ref="B57:C57"/>
    <mergeCell ref="B58:C58"/>
    <mergeCell ref="B59:C59"/>
    <mergeCell ref="A63:A66"/>
    <mergeCell ref="B63:C63"/>
    <mergeCell ref="B64:C64"/>
    <mergeCell ref="B65:C65"/>
    <mergeCell ref="B66:C66"/>
    <mergeCell ref="A60:B60"/>
    <mergeCell ref="A61:A62"/>
    <mergeCell ref="B61:C61"/>
    <mergeCell ref="B62:C62"/>
    <mergeCell ref="A83:A92"/>
    <mergeCell ref="B83:B90"/>
    <mergeCell ref="B91:C91"/>
    <mergeCell ref="B92:C92"/>
    <mergeCell ref="A67:B72"/>
    <mergeCell ref="A73:B75"/>
    <mergeCell ref="A76:B78"/>
    <mergeCell ref="A79:B82"/>
    <mergeCell ref="A98:B98"/>
    <mergeCell ref="A99:B99"/>
    <mergeCell ref="A100:B100"/>
    <mergeCell ref="A101:B101"/>
    <mergeCell ref="A93:C93"/>
    <mergeCell ref="A94:C94"/>
    <mergeCell ref="A95:C95"/>
    <mergeCell ref="A96:C96"/>
    <mergeCell ref="A106:B106"/>
    <mergeCell ref="A107:B107"/>
    <mergeCell ref="A108:B108"/>
    <mergeCell ref="A109:B109"/>
    <mergeCell ref="A102:B102"/>
    <mergeCell ref="A103:B103"/>
    <mergeCell ref="A104:B104"/>
    <mergeCell ref="A105:B105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6"/>
  <sheetViews>
    <sheetView zoomScale="75" zoomScaleNormal="75" zoomScalePageLayoutView="0" workbookViewId="0" topLeftCell="A3">
      <selection activeCell="T6" sqref="T6"/>
    </sheetView>
  </sheetViews>
  <sheetFormatPr defaultColWidth="9.140625" defaultRowHeight="12.75"/>
  <cols>
    <col min="1" max="1" width="6.7109375" style="0" customWidth="1"/>
    <col min="2" max="2" width="28.7109375" style="0" customWidth="1"/>
    <col min="3" max="3" width="19.421875" style="0" customWidth="1"/>
    <col min="4" max="4" width="9.7109375" style="0" customWidth="1"/>
    <col min="6" max="6" width="24.57421875" style="0" customWidth="1"/>
    <col min="7" max="7" width="26.140625" style="0" customWidth="1"/>
  </cols>
  <sheetData>
    <row r="1" spans="1:8" ht="13.5">
      <c r="A1" s="490" t="s">
        <v>150</v>
      </c>
      <c r="B1" s="449"/>
      <c r="C1" s="449"/>
      <c r="D1" s="449"/>
      <c r="E1" s="449"/>
      <c r="F1" s="449"/>
      <c r="G1" s="449"/>
      <c r="H1" s="449"/>
    </row>
    <row r="2" ht="13.5" thickBot="1"/>
    <row r="3" spans="1:7" ht="32.25" thickBot="1">
      <c r="A3" s="477" t="s">
        <v>615</v>
      </c>
      <c r="B3" s="477" t="s">
        <v>151</v>
      </c>
      <c r="C3" s="477" t="s">
        <v>152</v>
      </c>
      <c r="D3" s="5" t="s">
        <v>153</v>
      </c>
      <c r="E3" s="5" t="s">
        <v>154</v>
      </c>
      <c r="F3" s="479" t="s">
        <v>717</v>
      </c>
      <c r="G3" s="497" t="s">
        <v>715</v>
      </c>
    </row>
    <row r="4" spans="1:7" ht="16.5" thickBot="1">
      <c r="A4" s="478"/>
      <c r="B4" s="478"/>
      <c r="C4" s="478"/>
      <c r="D4" s="5"/>
      <c r="E4" s="5"/>
      <c r="F4" s="480"/>
      <c r="G4" s="498"/>
    </row>
    <row r="5" spans="1:6" ht="16.5" thickBot="1">
      <c r="A5" s="7">
        <v>1</v>
      </c>
      <c r="B5" s="481" t="s">
        <v>718</v>
      </c>
      <c r="C5" s="482"/>
      <c r="D5" s="482"/>
      <c r="E5" s="483"/>
      <c r="F5" s="8"/>
    </row>
    <row r="6" spans="1:7" ht="95.25" thickBot="1">
      <c r="A6" s="8"/>
      <c r="B6" s="8" t="s">
        <v>155</v>
      </c>
      <c r="C6" s="6" t="s">
        <v>156</v>
      </c>
      <c r="D6" s="6">
        <v>26.09</v>
      </c>
      <c r="E6" s="6">
        <v>29.97</v>
      </c>
      <c r="F6" s="8" t="s">
        <v>157</v>
      </c>
      <c r="G6" s="491" t="s">
        <v>719</v>
      </c>
    </row>
    <row r="7" spans="1:7" ht="48" thickBot="1">
      <c r="A7" s="8"/>
      <c r="B7" s="8" t="s">
        <v>158</v>
      </c>
      <c r="C7" s="6" t="s">
        <v>159</v>
      </c>
      <c r="D7" s="6">
        <v>5.183</v>
      </c>
      <c r="E7" s="6">
        <v>5.654</v>
      </c>
      <c r="F7" s="8" t="s">
        <v>160</v>
      </c>
      <c r="G7" s="492"/>
    </row>
    <row r="8" spans="1:6" ht="16.5" thickBot="1">
      <c r="A8" s="7">
        <v>2</v>
      </c>
      <c r="B8" s="481" t="s">
        <v>721</v>
      </c>
      <c r="C8" s="482"/>
      <c r="D8" s="482"/>
      <c r="E8" s="483"/>
      <c r="F8" s="8"/>
    </row>
    <row r="9" spans="1:7" ht="79.5" thickBot="1">
      <c r="A9" s="8"/>
      <c r="B9" s="8" t="s">
        <v>161</v>
      </c>
      <c r="C9" s="6" t="s">
        <v>156</v>
      </c>
      <c r="D9" s="6">
        <v>18.44</v>
      </c>
      <c r="E9" s="6">
        <v>21.18</v>
      </c>
      <c r="F9" s="8" t="s">
        <v>162</v>
      </c>
      <c r="G9" s="491" t="s">
        <v>719</v>
      </c>
    </row>
    <row r="10" spans="1:7" ht="48" thickBot="1">
      <c r="A10" s="8"/>
      <c r="B10" s="8" t="s">
        <v>163</v>
      </c>
      <c r="C10" s="6" t="s">
        <v>159</v>
      </c>
      <c r="D10" s="6">
        <v>9.029</v>
      </c>
      <c r="E10" s="6">
        <v>9.85</v>
      </c>
      <c r="F10" s="8" t="s">
        <v>160</v>
      </c>
      <c r="G10" s="492"/>
    </row>
    <row r="11" spans="1:6" ht="16.5" thickBot="1">
      <c r="A11" s="7">
        <v>3</v>
      </c>
      <c r="B11" s="481" t="s">
        <v>164</v>
      </c>
      <c r="C11" s="482"/>
      <c r="D11" s="482"/>
      <c r="E11" s="483"/>
      <c r="F11" s="8"/>
    </row>
    <row r="12" spans="1:7" ht="79.5" thickBot="1">
      <c r="A12" s="8"/>
      <c r="B12" s="8" t="s">
        <v>165</v>
      </c>
      <c r="C12" s="6" t="s">
        <v>166</v>
      </c>
      <c r="D12" s="6">
        <v>1530.46</v>
      </c>
      <c r="E12" s="6">
        <v>1681.5</v>
      </c>
      <c r="F12" s="12" t="s">
        <v>167</v>
      </c>
      <c r="G12" s="493" t="s">
        <v>147</v>
      </c>
    </row>
    <row r="13" spans="1:7" ht="48" thickBot="1">
      <c r="A13" s="8"/>
      <c r="B13" s="8" t="s">
        <v>170</v>
      </c>
      <c r="C13" s="6" t="s">
        <v>171</v>
      </c>
      <c r="D13" s="6">
        <v>0.03553</v>
      </c>
      <c r="E13" s="6">
        <v>0.03876</v>
      </c>
      <c r="F13" s="13"/>
      <c r="G13" s="494"/>
    </row>
    <row r="14" spans="1:7" ht="48" thickBot="1">
      <c r="A14" s="8"/>
      <c r="B14" s="8" t="s">
        <v>172</v>
      </c>
      <c r="C14" s="6" t="s">
        <v>171</v>
      </c>
      <c r="D14" s="6">
        <v>0.03113</v>
      </c>
      <c r="E14" s="6">
        <v>0.03396</v>
      </c>
      <c r="F14" s="13" t="s">
        <v>168</v>
      </c>
      <c r="G14" s="494"/>
    </row>
    <row r="15" spans="1:7" ht="48" thickBot="1">
      <c r="A15" s="8"/>
      <c r="B15" s="8" t="s">
        <v>173</v>
      </c>
      <c r="C15" s="6" t="s">
        <v>171</v>
      </c>
      <c r="D15" s="6">
        <v>0.02673</v>
      </c>
      <c r="E15" s="6">
        <v>0.02916</v>
      </c>
      <c r="F15" s="13"/>
      <c r="G15" s="494"/>
    </row>
    <row r="16" spans="1:7" ht="48" customHeight="1" thickBot="1">
      <c r="A16" s="8"/>
      <c r="B16" s="8" t="s">
        <v>174</v>
      </c>
      <c r="C16" s="6" t="s">
        <v>171</v>
      </c>
      <c r="D16" s="6">
        <v>0.02794</v>
      </c>
      <c r="E16" s="6">
        <v>0.03048</v>
      </c>
      <c r="F16" s="13" t="s">
        <v>160</v>
      </c>
      <c r="G16" s="495"/>
    </row>
    <row r="17" spans="1:7" ht="16.5" thickBot="1">
      <c r="A17" s="7" t="s">
        <v>175</v>
      </c>
      <c r="B17" s="481" t="s">
        <v>176</v>
      </c>
      <c r="C17" s="482"/>
      <c r="D17" s="482"/>
      <c r="E17" s="483"/>
      <c r="F17" s="13"/>
      <c r="G17" s="495"/>
    </row>
    <row r="18" spans="1:7" ht="48" thickBot="1">
      <c r="A18" s="8"/>
      <c r="B18" s="8" t="s">
        <v>177</v>
      </c>
      <c r="C18" s="6" t="s">
        <v>166</v>
      </c>
      <c r="D18" s="6">
        <v>1530.46</v>
      </c>
      <c r="E18" s="6">
        <v>1681.5</v>
      </c>
      <c r="F18" s="13" t="s">
        <v>169</v>
      </c>
      <c r="G18" s="495"/>
    </row>
    <row r="19" spans="1:7" ht="15.75">
      <c r="A19" s="484"/>
      <c r="B19" s="484" t="s">
        <v>178</v>
      </c>
      <c r="C19" s="10" t="s">
        <v>179</v>
      </c>
      <c r="D19" s="486" t="s">
        <v>181</v>
      </c>
      <c r="E19" s="486" t="s">
        <v>182</v>
      </c>
      <c r="F19" s="13"/>
      <c r="G19" s="495"/>
    </row>
    <row r="20" spans="1:7" ht="16.5" thickBot="1">
      <c r="A20" s="485"/>
      <c r="B20" s="485"/>
      <c r="C20" s="11" t="s">
        <v>180</v>
      </c>
      <c r="D20" s="487"/>
      <c r="E20" s="487"/>
      <c r="F20" s="14"/>
      <c r="G20" s="496"/>
    </row>
    <row r="21" spans="1:6" ht="16.5" thickBot="1">
      <c r="A21" s="7">
        <v>5</v>
      </c>
      <c r="B21" s="481" t="s">
        <v>183</v>
      </c>
      <c r="C21" s="482"/>
      <c r="D21" s="482"/>
      <c r="E21" s="483"/>
      <c r="F21" s="8"/>
    </row>
    <row r="22" spans="1:7" ht="63.75" thickBot="1">
      <c r="A22" s="8"/>
      <c r="B22" s="8" t="s">
        <v>184</v>
      </c>
      <c r="C22" s="6" t="s">
        <v>149</v>
      </c>
      <c r="D22" s="6">
        <v>2.8</v>
      </c>
      <c r="E22" s="6">
        <v>3.06</v>
      </c>
      <c r="F22" s="484" t="s">
        <v>185</v>
      </c>
      <c r="G22" s="499" t="s">
        <v>189</v>
      </c>
    </row>
    <row r="23" spans="1:7" ht="63.75" thickBot="1">
      <c r="A23" s="9"/>
      <c r="B23" s="9" t="s">
        <v>186</v>
      </c>
      <c r="C23" s="10" t="s">
        <v>149</v>
      </c>
      <c r="D23" s="10">
        <v>3.5</v>
      </c>
      <c r="E23" s="10">
        <v>3.83</v>
      </c>
      <c r="F23" s="501"/>
      <c r="G23" s="500"/>
    </row>
    <row r="24" spans="1:7" ht="12.75">
      <c r="A24" s="502" t="s">
        <v>187</v>
      </c>
      <c r="B24" s="502"/>
      <c r="C24" s="502"/>
      <c r="D24" s="502"/>
      <c r="E24" s="502"/>
      <c r="F24" s="502"/>
      <c r="G24" s="503"/>
    </row>
    <row r="25" spans="1:7" ht="12.75">
      <c r="A25" s="488" t="s">
        <v>188</v>
      </c>
      <c r="B25" s="489"/>
      <c r="C25" s="489"/>
      <c r="D25" s="489"/>
      <c r="E25" s="489"/>
      <c r="F25" s="489"/>
      <c r="G25" s="15"/>
    </row>
    <row r="26" ht="15.75">
      <c r="A26" s="2"/>
    </row>
  </sheetData>
  <sheetProtection/>
  <mergeCells count="22">
    <mergeCell ref="A25:F25"/>
    <mergeCell ref="A1:H1"/>
    <mergeCell ref="G6:G7"/>
    <mergeCell ref="G9:G10"/>
    <mergeCell ref="G12:G20"/>
    <mergeCell ref="G3:G4"/>
    <mergeCell ref="G22:G23"/>
    <mergeCell ref="B21:E21"/>
    <mergeCell ref="F22:F23"/>
    <mergeCell ref="A24:G24"/>
    <mergeCell ref="B11:E11"/>
    <mergeCell ref="B17:E17"/>
    <mergeCell ref="A19:A20"/>
    <mergeCell ref="B19:B20"/>
    <mergeCell ref="D19:D20"/>
    <mergeCell ref="E19:E20"/>
    <mergeCell ref="A3:A4"/>
    <mergeCell ref="B3:B4"/>
    <mergeCell ref="C3:C4"/>
    <mergeCell ref="F3:F4"/>
    <mergeCell ref="B5:E5"/>
    <mergeCell ref="B8:E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81"/>
  <sheetViews>
    <sheetView zoomScalePageLayoutView="0" workbookViewId="0" topLeftCell="A58">
      <selection activeCell="B89" sqref="B89"/>
    </sheetView>
  </sheetViews>
  <sheetFormatPr defaultColWidth="9.140625" defaultRowHeight="12.75"/>
  <cols>
    <col min="1" max="1" width="6.421875" style="4" customWidth="1"/>
    <col min="2" max="2" width="60.140625" style="4" customWidth="1"/>
    <col min="3" max="3" width="19.7109375" style="4" customWidth="1"/>
    <col min="4" max="4" width="14.57421875" style="4" customWidth="1"/>
    <col min="5" max="5" width="13.140625" style="4" hidden="1" customWidth="1"/>
    <col min="6" max="6" width="0" style="4" hidden="1" customWidth="1"/>
    <col min="7" max="16384" width="9.140625" style="4" customWidth="1"/>
  </cols>
  <sheetData>
    <row r="1" ht="15.75">
      <c r="A1" s="33" t="s">
        <v>722</v>
      </c>
    </row>
    <row r="2" ht="15.75">
      <c r="A2" s="33" t="s">
        <v>723</v>
      </c>
    </row>
    <row r="3" ht="20.25" customHeight="1">
      <c r="B3" s="132" t="s">
        <v>724</v>
      </c>
    </row>
    <row r="4" spans="1:4" ht="36.75" customHeight="1">
      <c r="A4" s="133" t="s">
        <v>615</v>
      </c>
      <c r="B4" s="35" t="s">
        <v>255</v>
      </c>
      <c r="C4" s="35" t="s">
        <v>325</v>
      </c>
      <c r="D4" s="35" t="s">
        <v>257</v>
      </c>
    </row>
    <row r="5" spans="1:4" ht="15.75">
      <c r="A5" s="134" t="s">
        <v>536</v>
      </c>
      <c r="B5" s="41" t="s">
        <v>258</v>
      </c>
      <c r="C5" s="35" t="s">
        <v>259</v>
      </c>
      <c r="D5" s="135">
        <v>42460</v>
      </c>
    </row>
    <row r="6" spans="1:4" ht="15.75">
      <c r="A6" s="134" t="s">
        <v>579</v>
      </c>
      <c r="B6" s="41" t="s">
        <v>725</v>
      </c>
      <c r="C6" s="35" t="s">
        <v>259</v>
      </c>
      <c r="D6" s="136" t="s">
        <v>726</v>
      </c>
    </row>
    <row r="7" spans="1:4" ht="16.5" thickBot="1">
      <c r="A7" s="137" t="s">
        <v>580</v>
      </c>
      <c r="B7" s="138" t="s">
        <v>727</v>
      </c>
      <c r="C7" s="139" t="s">
        <v>259</v>
      </c>
      <c r="D7" s="140">
        <v>42369</v>
      </c>
    </row>
    <row r="8" spans="1:4" ht="17.25" customHeight="1">
      <c r="A8" s="141" t="s">
        <v>728</v>
      </c>
      <c r="B8" s="142"/>
      <c r="C8" s="142"/>
      <c r="D8" s="143"/>
    </row>
    <row r="9" spans="1:4" ht="13.5">
      <c r="A9" s="144" t="s">
        <v>584</v>
      </c>
      <c r="B9" s="145" t="s">
        <v>729</v>
      </c>
      <c r="C9" s="146" t="s">
        <v>379</v>
      </c>
      <c r="D9" s="147">
        <v>0</v>
      </c>
    </row>
    <row r="10" spans="1:4" ht="13.5">
      <c r="A10" s="144" t="s">
        <v>267</v>
      </c>
      <c r="B10" s="145" t="s">
        <v>730</v>
      </c>
      <c r="C10" s="146" t="s">
        <v>379</v>
      </c>
      <c r="D10" s="147">
        <v>-260754.35</v>
      </c>
    </row>
    <row r="11" spans="1:4" ht="13.5">
      <c r="A11" s="144" t="s">
        <v>268</v>
      </c>
      <c r="B11" s="145" t="s">
        <v>731</v>
      </c>
      <c r="C11" s="146" t="s">
        <v>379</v>
      </c>
      <c r="D11" s="147">
        <v>125865.12</v>
      </c>
    </row>
    <row r="12" spans="1:4" ht="25.5">
      <c r="A12" s="144" t="s">
        <v>270</v>
      </c>
      <c r="B12" s="148" t="s">
        <v>732</v>
      </c>
      <c r="C12" s="145" t="s">
        <v>379</v>
      </c>
      <c r="D12" s="149">
        <f>SUM(D13:D15)</f>
        <v>589454.59</v>
      </c>
    </row>
    <row r="13" spans="1:4" ht="13.5">
      <c r="A13" s="144" t="s">
        <v>272</v>
      </c>
      <c r="B13" s="145" t="s">
        <v>733</v>
      </c>
      <c r="C13" s="146" t="s">
        <v>379</v>
      </c>
      <c r="D13" s="149">
        <f>D28+D30+D32</f>
        <v>359867.94999999995</v>
      </c>
    </row>
    <row r="14" spans="1:4" ht="13.5">
      <c r="A14" s="144" t="s">
        <v>274</v>
      </c>
      <c r="B14" s="145" t="s">
        <v>734</v>
      </c>
      <c r="C14" s="146" t="s">
        <v>379</v>
      </c>
      <c r="D14" s="149">
        <f>D36</f>
        <v>155487.25</v>
      </c>
    </row>
    <row r="15" spans="1:4" ht="12.75">
      <c r="A15" s="144" t="s">
        <v>276</v>
      </c>
      <c r="B15" s="145" t="s">
        <v>735</v>
      </c>
      <c r="C15" s="145" t="s">
        <v>379</v>
      </c>
      <c r="D15" s="149">
        <f>D34</f>
        <v>74099.39</v>
      </c>
    </row>
    <row r="16" spans="1:4" ht="12.75">
      <c r="A16" s="144" t="s">
        <v>343</v>
      </c>
      <c r="B16" s="145" t="s">
        <v>736</v>
      </c>
      <c r="C16" s="145" t="s">
        <v>379</v>
      </c>
      <c r="D16" s="147">
        <f>SUM(D17:D21)</f>
        <v>561826.85</v>
      </c>
    </row>
    <row r="17" spans="1:4" ht="12.75">
      <c r="A17" s="144" t="s">
        <v>280</v>
      </c>
      <c r="B17" s="145" t="s">
        <v>737</v>
      </c>
      <c r="C17" s="145" t="s">
        <v>379</v>
      </c>
      <c r="D17" s="147">
        <v>561826.85</v>
      </c>
    </row>
    <row r="18" spans="1:4" ht="12.75">
      <c r="A18" s="144" t="s">
        <v>282</v>
      </c>
      <c r="B18" s="145" t="s">
        <v>738</v>
      </c>
      <c r="C18" s="145" t="s">
        <v>379</v>
      </c>
      <c r="D18" s="147">
        <v>0</v>
      </c>
    </row>
    <row r="19" spans="1:4" ht="12.75">
      <c r="A19" s="144" t="s">
        <v>284</v>
      </c>
      <c r="B19" s="145" t="s">
        <v>739</v>
      </c>
      <c r="C19" s="145" t="s">
        <v>379</v>
      </c>
      <c r="D19" s="147">
        <v>0</v>
      </c>
    </row>
    <row r="20" spans="1:4" ht="13.5">
      <c r="A20" s="144" t="s">
        <v>286</v>
      </c>
      <c r="B20" s="145" t="s">
        <v>740</v>
      </c>
      <c r="C20" s="146" t="s">
        <v>379</v>
      </c>
      <c r="D20" s="147">
        <v>0</v>
      </c>
    </row>
    <row r="21" spans="1:4" ht="13.5">
      <c r="A21" s="144" t="s">
        <v>288</v>
      </c>
      <c r="B21" s="145" t="s">
        <v>741</v>
      </c>
      <c r="C21" s="146" t="s">
        <v>379</v>
      </c>
      <c r="D21" s="147">
        <v>0</v>
      </c>
    </row>
    <row r="22" spans="1:4" ht="13.5">
      <c r="A22" s="144" t="s">
        <v>290</v>
      </c>
      <c r="B22" s="145" t="s">
        <v>742</v>
      </c>
      <c r="C22" s="146" t="s">
        <v>379</v>
      </c>
      <c r="D22" s="149">
        <f>D9+D16</f>
        <v>561826.85</v>
      </c>
    </row>
    <row r="23" spans="1:4" ht="12.75">
      <c r="A23" s="144" t="s">
        <v>293</v>
      </c>
      <c r="B23" s="145" t="s">
        <v>743</v>
      </c>
      <c r="C23" s="145" t="s">
        <v>379</v>
      </c>
      <c r="D23" s="147">
        <v>6659.79</v>
      </c>
    </row>
    <row r="24" spans="1:4" ht="12.75">
      <c r="A24" s="144" t="s">
        <v>295</v>
      </c>
      <c r="B24" s="145" t="s">
        <v>744</v>
      </c>
      <c r="C24" s="145" t="s">
        <v>379</v>
      </c>
      <c r="D24" s="149">
        <f>D10+(3.4-E36)*12*2536</f>
        <v>-313097.39</v>
      </c>
    </row>
    <row r="25" spans="1:4" ht="12.75">
      <c r="A25" s="144" t="s">
        <v>297</v>
      </c>
      <c r="B25" s="145" t="s">
        <v>745</v>
      </c>
      <c r="C25" s="145" t="s">
        <v>379</v>
      </c>
      <c r="D25" s="149">
        <v>160152.64</v>
      </c>
    </row>
    <row r="26" spans="1:5" ht="34.5" customHeight="1">
      <c r="A26" s="504" t="s">
        <v>746</v>
      </c>
      <c r="B26" s="505"/>
      <c r="C26" s="505"/>
      <c r="D26" s="506"/>
      <c r="E26" s="4">
        <v>589454.58</v>
      </c>
    </row>
    <row r="27" spans="1:5" ht="28.5" customHeight="1">
      <c r="A27" s="150" t="s">
        <v>747</v>
      </c>
      <c r="B27" s="507" t="s">
        <v>748</v>
      </c>
      <c r="C27" s="508"/>
      <c r="D27" s="509"/>
      <c r="E27" s="151"/>
    </row>
    <row r="28" spans="1:5" ht="12.75" customHeight="1">
      <c r="A28" s="152" t="s">
        <v>749</v>
      </c>
      <c r="B28" s="153" t="s">
        <v>750</v>
      </c>
      <c r="C28" s="145" t="s">
        <v>379</v>
      </c>
      <c r="D28" s="147">
        <f>ROUND($E$26/SUM($E$28:$E$36)*E28,2)</f>
        <v>22472.77</v>
      </c>
      <c r="E28" s="154">
        <v>0.74</v>
      </c>
    </row>
    <row r="29" spans="1:4" ht="29.25" customHeight="1">
      <c r="A29" s="152" t="s">
        <v>751</v>
      </c>
      <c r="B29" s="507" t="s">
        <v>752</v>
      </c>
      <c r="C29" s="508"/>
      <c r="D29" s="509"/>
    </row>
    <row r="30" spans="1:5" ht="12.75">
      <c r="A30" s="152" t="s">
        <v>753</v>
      </c>
      <c r="B30" s="153" t="s">
        <v>750</v>
      </c>
      <c r="C30" s="145" t="s">
        <v>379</v>
      </c>
      <c r="D30" s="147">
        <f>ROUND($E$26/SUM($E$28:$E$36)*E30,2)</f>
        <v>130888.68</v>
      </c>
      <c r="E30" s="4">
        <v>4.31</v>
      </c>
    </row>
    <row r="31" spans="1:4" ht="17.25" customHeight="1">
      <c r="A31" s="152" t="s">
        <v>754</v>
      </c>
      <c r="B31" s="507" t="s">
        <v>755</v>
      </c>
      <c r="C31" s="508"/>
      <c r="D31" s="509"/>
    </row>
    <row r="32" spans="1:5" ht="12.75">
      <c r="A32" s="152" t="s">
        <v>756</v>
      </c>
      <c r="B32" s="153" t="s">
        <v>750</v>
      </c>
      <c r="C32" s="145" t="s">
        <v>379</v>
      </c>
      <c r="D32" s="147">
        <f>ROUND($E$26/SUM($E$28:$E$36)*E32,2)</f>
        <v>206506.5</v>
      </c>
      <c r="E32" s="154">
        <f>19.41-E28-E30-E34-E36</f>
        <v>6.800000000000003</v>
      </c>
    </row>
    <row r="33" spans="1:4" ht="16.5" customHeight="1">
      <c r="A33" s="152" t="s">
        <v>757</v>
      </c>
      <c r="B33" s="507" t="s">
        <v>758</v>
      </c>
      <c r="C33" s="508"/>
      <c r="D33" s="509"/>
    </row>
    <row r="34" spans="1:5" ht="12.75">
      <c r="A34" s="152" t="s">
        <v>759</v>
      </c>
      <c r="B34" s="153" t="s">
        <v>750</v>
      </c>
      <c r="C34" s="145" t="s">
        <v>379</v>
      </c>
      <c r="D34" s="147">
        <f>ROUND($E$26/SUM($E$28:$E$36)*E34,2)</f>
        <v>74099.39</v>
      </c>
      <c r="E34" s="154">
        <v>2.44</v>
      </c>
    </row>
    <row r="35" spans="1:4" ht="16.5" customHeight="1">
      <c r="A35" s="152" t="s">
        <v>760</v>
      </c>
      <c r="B35" s="507" t="s">
        <v>761</v>
      </c>
      <c r="C35" s="508"/>
      <c r="D35" s="509"/>
    </row>
    <row r="36" spans="1:5" ht="12.75">
      <c r="A36" s="152" t="s">
        <v>762</v>
      </c>
      <c r="B36" s="153" t="s">
        <v>750</v>
      </c>
      <c r="C36" s="145" t="s">
        <v>379</v>
      </c>
      <c r="D36" s="147">
        <f>ROUND($E$26/SUM($E$28:$E$36)*E36,2)</f>
        <v>155487.25</v>
      </c>
      <c r="E36" s="4">
        <v>5.12</v>
      </c>
    </row>
    <row r="37" spans="1:4" ht="12.75">
      <c r="A37" s="155"/>
      <c r="B37" s="156" t="s">
        <v>763</v>
      </c>
      <c r="C37" s="157"/>
      <c r="D37" s="158"/>
    </row>
    <row r="38" spans="1:4" ht="12.75">
      <c r="A38" s="159">
        <v>1</v>
      </c>
      <c r="B38" s="160" t="s">
        <v>764</v>
      </c>
      <c r="C38" s="157" t="s">
        <v>765</v>
      </c>
      <c r="D38" s="161"/>
    </row>
    <row r="39" spans="1:4" ht="12.75">
      <c r="A39" s="162"/>
      <c r="B39" s="163" t="s">
        <v>766</v>
      </c>
      <c r="C39" s="164" t="s">
        <v>767</v>
      </c>
      <c r="D39" s="165" t="s">
        <v>675</v>
      </c>
    </row>
    <row r="40" spans="1:4" ht="12.75">
      <c r="A40" s="162"/>
      <c r="B40" s="163" t="s">
        <v>768</v>
      </c>
      <c r="C40" s="164" t="s">
        <v>767</v>
      </c>
      <c r="D40" s="165" t="s">
        <v>769</v>
      </c>
    </row>
    <row r="41" spans="1:4" ht="12.75">
      <c r="A41" s="162"/>
      <c r="B41" s="66" t="s">
        <v>770</v>
      </c>
      <c r="C41" s="166" t="s">
        <v>379</v>
      </c>
      <c r="D41" s="131">
        <v>2.42</v>
      </c>
    </row>
    <row r="42" spans="1:4" ht="12.75">
      <c r="A42" s="159">
        <v>2</v>
      </c>
      <c r="B42" s="160" t="s">
        <v>764</v>
      </c>
      <c r="C42" s="157" t="s">
        <v>771</v>
      </c>
      <c r="D42" s="161"/>
    </row>
    <row r="43" spans="1:4" ht="12.75">
      <c r="A43" s="162"/>
      <c r="B43" s="163" t="s">
        <v>766</v>
      </c>
      <c r="C43" s="164" t="s">
        <v>767</v>
      </c>
      <c r="D43" s="165" t="s">
        <v>30</v>
      </c>
    </row>
    <row r="44" spans="1:4" ht="12.75">
      <c r="A44" s="162"/>
      <c r="B44" s="163" t="s">
        <v>768</v>
      </c>
      <c r="C44" s="164" t="s">
        <v>767</v>
      </c>
      <c r="D44" s="165" t="s">
        <v>769</v>
      </c>
    </row>
    <row r="45" spans="1:4" ht="12.75">
      <c r="A45" s="162"/>
      <c r="B45" s="66" t="s">
        <v>770</v>
      </c>
      <c r="C45" s="166" t="s">
        <v>379</v>
      </c>
      <c r="D45" s="167">
        <v>1</v>
      </c>
    </row>
    <row r="46" spans="1:4" ht="12.75">
      <c r="A46" s="159">
        <v>3</v>
      </c>
      <c r="B46" s="160" t="s">
        <v>764</v>
      </c>
      <c r="C46" s="157" t="s">
        <v>31</v>
      </c>
      <c r="D46" s="161"/>
    </row>
    <row r="47" spans="1:4" ht="12.75">
      <c r="A47" s="162"/>
      <c r="B47" s="163" t="s">
        <v>766</v>
      </c>
      <c r="C47" s="164" t="s">
        <v>767</v>
      </c>
      <c r="D47" s="165" t="s">
        <v>30</v>
      </c>
    </row>
    <row r="48" spans="1:4" ht="12.75">
      <c r="A48" s="162"/>
      <c r="B48" s="163" t="s">
        <v>768</v>
      </c>
      <c r="C48" s="164" t="s">
        <v>767</v>
      </c>
      <c r="D48" s="165" t="s">
        <v>769</v>
      </c>
    </row>
    <row r="49" spans="1:4" ht="12.75">
      <c r="A49" s="162"/>
      <c r="B49" s="66" t="s">
        <v>770</v>
      </c>
      <c r="C49" s="166" t="s">
        <v>379</v>
      </c>
      <c r="D49" s="167">
        <v>3.77</v>
      </c>
    </row>
    <row r="50" spans="1:4" ht="12.75">
      <c r="A50" s="159">
        <v>4</v>
      </c>
      <c r="B50" s="160" t="s">
        <v>764</v>
      </c>
      <c r="C50" s="157" t="s">
        <v>32</v>
      </c>
      <c r="D50" s="161"/>
    </row>
    <row r="51" spans="1:4" ht="12.75">
      <c r="A51" s="162"/>
      <c r="B51" s="163" t="s">
        <v>766</v>
      </c>
      <c r="C51" s="164" t="s">
        <v>767</v>
      </c>
      <c r="D51" s="165" t="s">
        <v>679</v>
      </c>
    </row>
    <row r="52" spans="1:4" ht="12.75">
      <c r="A52" s="162"/>
      <c r="B52" s="163" t="s">
        <v>768</v>
      </c>
      <c r="C52" s="164" t="s">
        <v>767</v>
      </c>
      <c r="D52" s="165" t="s">
        <v>769</v>
      </c>
    </row>
    <row r="53" spans="1:4" ht="12.75">
      <c r="A53" s="162"/>
      <c r="B53" s="66" t="s">
        <v>770</v>
      </c>
      <c r="C53" s="166" t="s">
        <v>379</v>
      </c>
      <c r="D53" s="167">
        <v>0.83</v>
      </c>
    </row>
    <row r="54" spans="1:4" ht="26.25" customHeight="1">
      <c r="A54" s="159">
        <v>5</v>
      </c>
      <c r="B54" s="160" t="s">
        <v>764</v>
      </c>
      <c r="C54" s="510" t="s">
        <v>33</v>
      </c>
      <c r="D54" s="511"/>
    </row>
    <row r="55" spans="1:4" ht="12.75">
      <c r="A55" s="162"/>
      <c r="B55" s="163" t="s">
        <v>766</v>
      </c>
      <c r="C55" s="164" t="s">
        <v>767</v>
      </c>
      <c r="D55" s="165" t="s">
        <v>34</v>
      </c>
    </row>
    <row r="56" spans="1:4" ht="12.75">
      <c r="A56" s="162"/>
      <c r="B56" s="163" t="s">
        <v>768</v>
      </c>
      <c r="C56" s="164" t="s">
        <v>767</v>
      </c>
      <c r="D56" s="165" t="s">
        <v>769</v>
      </c>
    </row>
    <row r="57" spans="1:4" ht="12.75">
      <c r="A57" s="162"/>
      <c r="B57" s="66" t="s">
        <v>770</v>
      </c>
      <c r="C57" s="166" t="s">
        <v>379</v>
      </c>
      <c r="D57" s="167">
        <f>E28</f>
        <v>0.74</v>
      </c>
    </row>
    <row r="58" spans="1:4" ht="39" customHeight="1">
      <c r="A58" s="159">
        <v>6</v>
      </c>
      <c r="B58" s="160" t="s">
        <v>764</v>
      </c>
      <c r="C58" s="510" t="s">
        <v>35</v>
      </c>
      <c r="D58" s="511"/>
    </row>
    <row r="59" spans="1:4" ht="12.75">
      <c r="A59" s="162"/>
      <c r="B59" s="163" t="s">
        <v>766</v>
      </c>
      <c r="C59" s="164" t="s">
        <v>767</v>
      </c>
      <c r="D59" s="165" t="s">
        <v>36</v>
      </c>
    </row>
    <row r="60" spans="1:4" ht="12.75">
      <c r="A60" s="162"/>
      <c r="B60" s="163" t="s">
        <v>768</v>
      </c>
      <c r="C60" s="164" t="s">
        <v>767</v>
      </c>
      <c r="D60" s="165" t="s">
        <v>769</v>
      </c>
    </row>
    <row r="61" spans="1:4" ht="12.75">
      <c r="A61" s="162"/>
      <c r="B61" s="66" t="s">
        <v>770</v>
      </c>
      <c r="C61" s="166" t="s">
        <v>379</v>
      </c>
      <c r="D61" s="167">
        <v>3.68</v>
      </c>
    </row>
    <row r="62" spans="1:4" ht="54.75" customHeight="1">
      <c r="A62" s="159">
        <v>7</v>
      </c>
      <c r="B62" s="160" t="s">
        <v>764</v>
      </c>
      <c r="C62" s="510" t="s">
        <v>758</v>
      </c>
      <c r="D62" s="511"/>
    </row>
    <row r="63" spans="1:4" ht="12.75">
      <c r="A63" s="162"/>
      <c r="B63" s="163" t="s">
        <v>766</v>
      </c>
      <c r="C63" s="164" t="s">
        <v>767</v>
      </c>
      <c r="D63" s="165" t="s">
        <v>675</v>
      </c>
    </row>
    <row r="64" spans="1:4" ht="12.75">
      <c r="A64" s="162"/>
      <c r="B64" s="163" t="s">
        <v>768</v>
      </c>
      <c r="C64" s="164" t="s">
        <v>767</v>
      </c>
      <c r="D64" s="165" t="s">
        <v>769</v>
      </c>
    </row>
    <row r="65" spans="1:4" ht="12.75">
      <c r="A65" s="162"/>
      <c r="B65" s="66" t="s">
        <v>770</v>
      </c>
      <c r="C65" s="166" t="s">
        <v>379</v>
      </c>
      <c r="D65" s="167">
        <f>E34</f>
        <v>2.44</v>
      </c>
    </row>
    <row r="66" spans="1:4" ht="24.75" customHeight="1">
      <c r="A66" s="159">
        <v>8</v>
      </c>
      <c r="B66" s="160" t="s">
        <v>764</v>
      </c>
      <c r="C66" s="510" t="s">
        <v>37</v>
      </c>
      <c r="D66" s="511"/>
    </row>
    <row r="67" spans="1:4" ht="12.75">
      <c r="A67" s="162"/>
      <c r="B67" s="163" t="s">
        <v>766</v>
      </c>
      <c r="C67" s="164" t="s">
        <v>767</v>
      </c>
      <c r="D67" s="165" t="s">
        <v>628</v>
      </c>
    </row>
    <row r="68" spans="1:4" ht="12.75">
      <c r="A68" s="162"/>
      <c r="B68" s="163" t="s">
        <v>768</v>
      </c>
      <c r="C68" s="164" t="s">
        <v>767</v>
      </c>
      <c r="D68" s="165" t="s">
        <v>769</v>
      </c>
    </row>
    <row r="69" spans="1:4" ht="12.75">
      <c r="A69" s="162"/>
      <c r="B69" s="66" t="s">
        <v>770</v>
      </c>
      <c r="C69" s="166" t="s">
        <v>379</v>
      </c>
      <c r="D69" s="167">
        <f>E36</f>
        <v>5.12</v>
      </c>
    </row>
    <row r="70" spans="1:4" ht="70.5" customHeight="1">
      <c r="A70" s="159">
        <v>9</v>
      </c>
      <c r="B70" s="160" t="s">
        <v>764</v>
      </c>
      <c r="C70" s="510" t="s">
        <v>643</v>
      </c>
      <c r="D70" s="511"/>
    </row>
    <row r="71" spans="1:4" ht="12.75">
      <c r="A71" s="162"/>
      <c r="B71" s="163" t="s">
        <v>766</v>
      </c>
      <c r="C71" s="164" t="s">
        <v>767</v>
      </c>
      <c r="D71" s="165" t="s">
        <v>675</v>
      </c>
    </row>
    <row r="72" spans="1:4" ht="12.75">
      <c r="A72" s="162"/>
      <c r="B72" s="163" t="s">
        <v>768</v>
      </c>
      <c r="C72" s="164" t="s">
        <v>767</v>
      </c>
      <c r="D72" s="165" t="s">
        <v>769</v>
      </c>
    </row>
    <row r="73" spans="1:4" ht="12.75">
      <c r="A73" s="162"/>
      <c r="B73" s="66" t="s">
        <v>770</v>
      </c>
      <c r="C73" s="166" t="s">
        <v>379</v>
      </c>
      <c r="D73" s="167">
        <v>0</v>
      </c>
    </row>
    <row r="74" spans="1:4" ht="12.75">
      <c r="A74" s="159">
        <v>10</v>
      </c>
      <c r="B74" s="160" t="s">
        <v>764</v>
      </c>
      <c r="C74" s="157"/>
      <c r="D74" s="161"/>
    </row>
    <row r="75" spans="1:4" ht="12.75">
      <c r="A75" s="162"/>
      <c r="B75" s="163" t="s">
        <v>766</v>
      </c>
      <c r="C75" s="164" t="s">
        <v>767</v>
      </c>
      <c r="D75" s="165"/>
    </row>
    <row r="76" spans="1:4" ht="12.75">
      <c r="A76" s="162"/>
      <c r="B76" s="163" t="s">
        <v>768</v>
      </c>
      <c r="C76" s="164" t="s">
        <v>767</v>
      </c>
      <c r="D76" s="165"/>
    </row>
    <row r="77" spans="1:4" ht="12.75">
      <c r="A77" s="162"/>
      <c r="B77" s="66" t="s">
        <v>770</v>
      </c>
      <c r="C77" s="166" t="s">
        <v>379</v>
      </c>
      <c r="D77" s="131"/>
    </row>
    <row r="78" spans="1:4" ht="12.75">
      <c r="A78" s="159">
        <v>11</v>
      </c>
      <c r="B78" s="160" t="s">
        <v>764</v>
      </c>
      <c r="C78" s="157"/>
      <c r="D78" s="161"/>
    </row>
    <row r="79" spans="1:4" ht="12.75">
      <c r="A79" s="162"/>
      <c r="B79" s="163" t="s">
        <v>766</v>
      </c>
      <c r="C79" s="164" t="s">
        <v>767</v>
      </c>
      <c r="D79" s="165"/>
    </row>
    <row r="80" spans="1:4" ht="12.75">
      <c r="A80" s="162"/>
      <c r="B80" s="163" t="s">
        <v>768</v>
      </c>
      <c r="C80" s="164" t="s">
        <v>767</v>
      </c>
      <c r="D80" s="165"/>
    </row>
    <row r="81" spans="1:4" ht="12.75">
      <c r="A81" s="162"/>
      <c r="B81" s="66" t="s">
        <v>770</v>
      </c>
      <c r="C81" s="166" t="s">
        <v>379</v>
      </c>
      <c r="D81" s="131"/>
    </row>
    <row r="82" spans="1:4" ht="12.75">
      <c r="A82" s="159">
        <v>12</v>
      </c>
      <c r="B82" s="160" t="s">
        <v>764</v>
      </c>
      <c r="C82" s="157"/>
      <c r="D82" s="161"/>
    </row>
    <row r="83" spans="1:4" ht="12.75">
      <c r="A83" s="162"/>
      <c r="B83" s="163" t="s">
        <v>766</v>
      </c>
      <c r="C83" s="164" t="s">
        <v>767</v>
      </c>
      <c r="D83" s="165"/>
    </row>
    <row r="84" spans="1:4" ht="12.75">
      <c r="A84" s="162"/>
      <c r="B84" s="163" t="s">
        <v>768</v>
      </c>
      <c r="C84" s="164" t="s">
        <v>767</v>
      </c>
      <c r="D84" s="165"/>
    </row>
    <row r="85" spans="1:4" ht="12.75">
      <c r="A85" s="162"/>
      <c r="B85" s="66" t="s">
        <v>770</v>
      </c>
      <c r="C85" s="166" t="s">
        <v>379</v>
      </c>
      <c r="D85" s="131"/>
    </row>
    <row r="86" spans="1:4" ht="12.75">
      <c r="A86" s="159">
        <v>13</v>
      </c>
      <c r="B86" s="160" t="s">
        <v>764</v>
      </c>
      <c r="C86" s="157"/>
      <c r="D86" s="161"/>
    </row>
    <row r="87" spans="1:4" ht="12.75">
      <c r="A87" s="162"/>
      <c r="B87" s="163" t="s">
        <v>766</v>
      </c>
      <c r="C87" s="164" t="s">
        <v>767</v>
      </c>
      <c r="D87" s="165"/>
    </row>
    <row r="88" spans="1:4" ht="12.75">
      <c r="A88" s="162"/>
      <c r="B88" s="163" t="s">
        <v>768</v>
      </c>
      <c r="C88" s="164" t="s">
        <v>767</v>
      </c>
      <c r="D88" s="165"/>
    </row>
    <row r="89" spans="1:4" ht="12.75">
      <c r="A89" s="162"/>
      <c r="B89" s="66" t="s">
        <v>770</v>
      </c>
      <c r="C89" s="166" t="s">
        <v>379</v>
      </c>
      <c r="D89" s="131"/>
    </row>
    <row r="90" spans="1:4" ht="12.75">
      <c r="A90" s="159">
        <v>14</v>
      </c>
      <c r="B90" s="160" t="s">
        <v>764</v>
      </c>
      <c r="C90" s="157"/>
      <c r="D90" s="161"/>
    </row>
    <row r="91" spans="1:4" ht="12.75">
      <c r="A91" s="162"/>
      <c r="B91" s="163" t="s">
        <v>766</v>
      </c>
      <c r="C91" s="164" t="s">
        <v>767</v>
      </c>
      <c r="D91" s="165"/>
    </row>
    <row r="92" spans="1:4" ht="12.75">
      <c r="A92" s="162"/>
      <c r="B92" s="163" t="s">
        <v>768</v>
      </c>
      <c r="C92" s="164" t="s">
        <v>767</v>
      </c>
      <c r="D92" s="165"/>
    </row>
    <row r="93" spans="1:4" ht="12.75">
      <c r="A93" s="162"/>
      <c r="B93" s="66" t="s">
        <v>770</v>
      </c>
      <c r="C93" s="166" t="s">
        <v>379</v>
      </c>
      <c r="D93" s="131"/>
    </row>
    <row r="94" spans="1:4" ht="12.75">
      <c r="A94" s="159">
        <v>15</v>
      </c>
      <c r="B94" s="160" t="s">
        <v>764</v>
      </c>
      <c r="C94" s="157"/>
      <c r="D94" s="161"/>
    </row>
    <row r="95" spans="1:4" ht="12.75">
      <c r="A95" s="162"/>
      <c r="B95" s="163" t="s">
        <v>766</v>
      </c>
      <c r="C95" s="164" t="s">
        <v>767</v>
      </c>
      <c r="D95" s="165"/>
    </row>
    <row r="96" spans="1:4" ht="12.75">
      <c r="A96" s="162"/>
      <c r="B96" s="163" t="s">
        <v>768</v>
      </c>
      <c r="C96" s="164" t="s">
        <v>767</v>
      </c>
      <c r="D96" s="165"/>
    </row>
    <row r="97" spans="1:4" ht="12.75">
      <c r="A97" s="162"/>
      <c r="B97" s="66" t="s">
        <v>770</v>
      </c>
      <c r="C97" s="166" t="s">
        <v>379</v>
      </c>
      <c r="D97" s="131"/>
    </row>
    <row r="98" spans="1:4" ht="12.75">
      <c r="A98" s="159">
        <v>16</v>
      </c>
      <c r="B98" s="160" t="s">
        <v>764</v>
      </c>
      <c r="C98" s="157"/>
      <c r="D98" s="161"/>
    </row>
    <row r="99" spans="1:4" ht="12.75">
      <c r="A99" s="162"/>
      <c r="B99" s="163" t="s">
        <v>766</v>
      </c>
      <c r="C99" s="164" t="s">
        <v>767</v>
      </c>
      <c r="D99" s="165"/>
    </row>
    <row r="100" spans="1:4" ht="12.75">
      <c r="A100" s="162"/>
      <c r="B100" s="163" t="s">
        <v>768</v>
      </c>
      <c r="C100" s="164" t="s">
        <v>767</v>
      </c>
      <c r="D100" s="165"/>
    </row>
    <row r="101" spans="1:4" ht="12.75">
      <c r="A101" s="162"/>
      <c r="B101" s="66" t="s">
        <v>770</v>
      </c>
      <c r="C101" s="166" t="s">
        <v>379</v>
      </c>
      <c r="D101" s="131"/>
    </row>
    <row r="102" spans="1:4" ht="12.75">
      <c r="A102" s="159">
        <v>17</v>
      </c>
      <c r="B102" s="160" t="s">
        <v>764</v>
      </c>
      <c r="C102" s="157"/>
      <c r="D102" s="161"/>
    </row>
    <row r="103" spans="1:4" ht="12.75">
      <c r="A103" s="162"/>
      <c r="B103" s="163" t="s">
        <v>766</v>
      </c>
      <c r="C103" s="164" t="s">
        <v>767</v>
      </c>
      <c r="D103" s="165"/>
    </row>
    <row r="104" spans="1:4" ht="12.75">
      <c r="A104" s="162"/>
      <c r="B104" s="163" t="s">
        <v>768</v>
      </c>
      <c r="C104" s="164" t="s">
        <v>767</v>
      </c>
      <c r="D104" s="165"/>
    </row>
    <row r="105" spans="1:4" ht="12.75">
      <c r="A105" s="162"/>
      <c r="B105" s="66" t="s">
        <v>770</v>
      </c>
      <c r="C105" s="166" t="s">
        <v>379</v>
      </c>
      <c r="D105" s="131"/>
    </row>
    <row r="106" spans="1:4" ht="12.75">
      <c r="A106" s="159">
        <v>18</v>
      </c>
      <c r="B106" s="160" t="s">
        <v>764</v>
      </c>
      <c r="C106" s="157"/>
      <c r="D106" s="161"/>
    </row>
    <row r="107" spans="1:4" ht="12.75">
      <c r="A107" s="162"/>
      <c r="B107" s="163" t="s">
        <v>766</v>
      </c>
      <c r="C107" s="164" t="s">
        <v>767</v>
      </c>
      <c r="D107" s="165"/>
    </row>
    <row r="108" spans="1:4" ht="12.75">
      <c r="A108" s="162"/>
      <c r="B108" s="163" t="s">
        <v>768</v>
      </c>
      <c r="C108" s="164" t="s">
        <v>767</v>
      </c>
      <c r="D108" s="165"/>
    </row>
    <row r="109" spans="1:4" ht="12.75">
      <c r="A109" s="162"/>
      <c r="B109" s="66" t="s">
        <v>770</v>
      </c>
      <c r="C109" s="166" t="s">
        <v>379</v>
      </c>
      <c r="D109" s="131"/>
    </row>
    <row r="110" spans="1:4" ht="12.75">
      <c r="A110" s="159">
        <v>19</v>
      </c>
      <c r="B110" s="160" t="s">
        <v>764</v>
      </c>
      <c r="C110" s="157"/>
      <c r="D110" s="161"/>
    </row>
    <row r="111" spans="1:4" ht="12.75">
      <c r="A111" s="162"/>
      <c r="B111" s="163" t="s">
        <v>766</v>
      </c>
      <c r="C111" s="164" t="s">
        <v>767</v>
      </c>
      <c r="D111" s="165"/>
    </row>
    <row r="112" spans="1:4" ht="12.75">
      <c r="A112" s="162"/>
      <c r="B112" s="163" t="s">
        <v>768</v>
      </c>
      <c r="C112" s="164" t="s">
        <v>767</v>
      </c>
      <c r="D112" s="165"/>
    </row>
    <row r="113" spans="1:4" ht="12.75">
      <c r="A113" s="162"/>
      <c r="B113" s="66" t="s">
        <v>770</v>
      </c>
      <c r="C113" s="166" t="s">
        <v>379</v>
      </c>
      <c r="D113" s="131"/>
    </row>
    <row r="114" spans="1:4" ht="12.75">
      <c r="A114" s="159">
        <v>20</v>
      </c>
      <c r="B114" s="160" t="s">
        <v>764</v>
      </c>
      <c r="C114" s="157"/>
      <c r="D114" s="161"/>
    </row>
    <row r="115" spans="1:4" ht="12.75">
      <c r="A115" s="162"/>
      <c r="B115" s="163" t="s">
        <v>766</v>
      </c>
      <c r="C115" s="164" t="s">
        <v>767</v>
      </c>
      <c r="D115" s="165"/>
    </row>
    <row r="116" spans="1:4" ht="12.75">
      <c r="A116" s="162"/>
      <c r="B116" s="163" t="s">
        <v>768</v>
      </c>
      <c r="C116" s="164" t="s">
        <v>767</v>
      </c>
      <c r="D116" s="165"/>
    </row>
    <row r="117" spans="1:4" ht="12.75">
      <c r="A117" s="168" t="s">
        <v>38</v>
      </c>
      <c r="B117" s="169"/>
      <c r="C117" s="169"/>
      <c r="D117" s="170"/>
    </row>
    <row r="118" spans="1:4" ht="12.75">
      <c r="A118" s="171">
        <v>27</v>
      </c>
      <c r="B118" s="172" t="s">
        <v>39</v>
      </c>
      <c r="C118" s="172" t="s">
        <v>219</v>
      </c>
      <c r="D118" s="173">
        <v>3</v>
      </c>
    </row>
    <row r="119" spans="1:4" ht="12.75">
      <c r="A119" s="171">
        <v>28</v>
      </c>
      <c r="B119" s="172" t="s">
        <v>40</v>
      </c>
      <c r="C119" s="172" t="s">
        <v>219</v>
      </c>
      <c r="D119" s="173">
        <f>D118</f>
        <v>3</v>
      </c>
    </row>
    <row r="120" spans="1:4" ht="12.75">
      <c r="A120" s="171">
        <v>29</v>
      </c>
      <c r="B120" s="172" t="s">
        <v>41</v>
      </c>
      <c r="C120" s="172" t="s">
        <v>219</v>
      </c>
      <c r="D120" s="173">
        <v>0</v>
      </c>
    </row>
    <row r="121" spans="1:4" ht="13.5" thickBot="1">
      <c r="A121" s="171">
        <v>30</v>
      </c>
      <c r="B121" s="174" t="s">
        <v>42</v>
      </c>
      <c r="C121" s="174" t="s">
        <v>379</v>
      </c>
      <c r="D121" s="175">
        <v>1230.9</v>
      </c>
    </row>
    <row r="122" spans="1:4" ht="17.25" customHeight="1">
      <c r="A122" s="176" t="s">
        <v>43</v>
      </c>
      <c r="B122" s="177"/>
      <c r="C122" s="177"/>
      <c r="D122" s="178"/>
    </row>
    <row r="123" spans="1:4" ht="25.5">
      <c r="A123" s="179">
        <v>31</v>
      </c>
      <c r="B123" s="180" t="s">
        <v>44</v>
      </c>
      <c r="C123" s="181" t="s">
        <v>379</v>
      </c>
      <c r="D123" s="182">
        <f>D124-D125</f>
        <v>-276141.22000000003</v>
      </c>
    </row>
    <row r="124" spans="1:4" ht="12.75">
      <c r="A124" s="179">
        <f>A123+1</f>
        <v>32</v>
      </c>
      <c r="B124" s="181" t="s">
        <v>45</v>
      </c>
      <c r="C124" s="181" t="s">
        <v>379</v>
      </c>
      <c r="D124" s="182">
        <v>0</v>
      </c>
    </row>
    <row r="125" spans="1:4" ht="12.75">
      <c r="A125" s="179">
        <f>A124+1</f>
        <v>33</v>
      </c>
      <c r="B125" s="181" t="s">
        <v>46</v>
      </c>
      <c r="C125" s="181" t="s">
        <v>379</v>
      </c>
      <c r="D125" s="182">
        <f>D133+D144+D155+D166</f>
        <v>276141.22000000003</v>
      </c>
    </row>
    <row r="126" spans="1:4" ht="12.75" customHeight="1">
      <c r="A126" s="179">
        <f>A125+1</f>
        <v>34</v>
      </c>
      <c r="B126" s="180" t="s">
        <v>47</v>
      </c>
      <c r="C126" s="181" t="s">
        <v>379</v>
      </c>
      <c r="D126" s="182">
        <f>D127-D128</f>
        <v>-439085.0899999999</v>
      </c>
    </row>
    <row r="127" spans="1:4" ht="12.75" customHeight="1">
      <c r="A127" s="179">
        <f>A126+1</f>
        <v>35</v>
      </c>
      <c r="B127" s="181" t="s">
        <v>48</v>
      </c>
      <c r="C127" s="181" t="s">
        <v>379</v>
      </c>
      <c r="D127" s="182">
        <v>0</v>
      </c>
    </row>
    <row r="128" spans="1:4" ht="12.75">
      <c r="A128" s="179">
        <f>A127+1</f>
        <v>36</v>
      </c>
      <c r="B128" s="181" t="s">
        <v>49</v>
      </c>
      <c r="C128" s="181" t="s">
        <v>379</v>
      </c>
      <c r="D128" s="182">
        <f>D136+D147+D158+D169</f>
        <v>439085.0899999999</v>
      </c>
    </row>
    <row r="129" spans="1:4" ht="29.25" customHeight="1">
      <c r="A129" s="183" t="s">
        <v>50</v>
      </c>
      <c r="B129" s="184"/>
      <c r="C129" s="184"/>
      <c r="D129" s="185"/>
    </row>
    <row r="130" spans="1:4" ht="39.75" customHeight="1">
      <c r="A130" s="144" t="s">
        <v>51</v>
      </c>
      <c r="B130" s="146" t="s">
        <v>374</v>
      </c>
      <c r="C130" s="186" t="s">
        <v>52</v>
      </c>
      <c r="D130" s="147"/>
    </row>
    <row r="131" spans="1:4" ht="15" customHeight="1">
      <c r="A131" s="144" t="s">
        <v>53</v>
      </c>
      <c r="B131" s="146" t="s">
        <v>716</v>
      </c>
      <c r="C131" s="145" t="s">
        <v>259</v>
      </c>
      <c r="D131" s="147" t="s">
        <v>148</v>
      </c>
    </row>
    <row r="132" spans="1:4" ht="15" customHeight="1">
      <c r="A132" s="144" t="s">
        <v>54</v>
      </c>
      <c r="B132" s="145" t="s">
        <v>55</v>
      </c>
      <c r="C132" s="145" t="s">
        <v>56</v>
      </c>
      <c r="D132" s="147">
        <f>ROUND(D137/1605.98,1)</f>
        <v>528.6</v>
      </c>
    </row>
    <row r="133" spans="1:4" ht="15" customHeight="1">
      <c r="A133" s="144" t="s">
        <v>57</v>
      </c>
      <c r="B133" s="145" t="s">
        <v>731</v>
      </c>
      <c r="C133" s="145" t="s">
        <v>379</v>
      </c>
      <c r="D133" s="147">
        <v>197525.53</v>
      </c>
    </row>
    <row r="134" spans="1:4" ht="15" customHeight="1">
      <c r="A134" s="144" t="s">
        <v>58</v>
      </c>
      <c r="B134" s="145" t="s">
        <v>59</v>
      </c>
      <c r="C134" s="145" t="s">
        <v>379</v>
      </c>
      <c r="D134" s="147">
        <v>860051.88</v>
      </c>
    </row>
    <row r="135" spans="1:4" ht="15" customHeight="1">
      <c r="A135" s="144" t="s">
        <v>60</v>
      </c>
      <c r="B135" s="145" t="s">
        <v>61</v>
      </c>
      <c r="C135" s="145" t="s">
        <v>379</v>
      </c>
      <c r="D135" s="147">
        <v>767483.63</v>
      </c>
    </row>
    <row r="136" spans="1:4" ht="15" customHeight="1">
      <c r="A136" s="144" t="s">
        <v>62</v>
      </c>
      <c r="B136" s="145" t="s">
        <v>745</v>
      </c>
      <c r="C136" s="145" t="s">
        <v>379</v>
      </c>
      <c r="D136" s="147">
        <f>D133+D134-D135</f>
        <v>290093.7799999999</v>
      </c>
    </row>
    <row r="137" spans="1:6" ht="15" customHeight="1">
      <c r="A137" s="144" t="s">
        <v>63</v>
      </c>
      <c r="B137" s="145" t="s">
        <v>64</v>
      </c>
      <c r="C137" s="145" t="s">
        <v>379</v>
      </c>
      <c r="D137" s="149">
        <f>ROUND(E137*1.18,2)</f>
        <v>848899.32</v>
      </c>
      <c r="E137" s="4">
        <v>719406.2</v>
      </c>
      <c r="F137" s="187" t="s">
        <v>65</v>
      </c>
    </row>
    <row r="138" spans="1:4" ht="15" customHeight="1">
      <c r="A138" s="144" t="s">
        <v>66</v>
      </c>
      <c r="B138" s="145" t="s">
        <v>67</v>
      </c>
      <c r="C138" s="145" t="s">
        <v>379</v>
      </c>
      <c r="D138" s="147">
        <f>ROUND(197046632.58/198500080.13*D137,2)</f>
        <v>842683.55</v>
      </c>
    </row>
    <row r="139" spans="1:4" ht="15" customHeight="1">
      <c r="A139" s="144" t="s">
        <v>68</v>
      </c>
      <c r="B139" s="148" t="s">
        <v>69</v>
      </c>
      <c r="C139" s="145" t="s">
        <v>379</v>
      </c>
      <c r="D139" s="147">
        <f>ROUND(73681446.38/198500080.13*D137,2)</f>
        <v>315103.8</v>
      </c>
    </row>
    <row r="140" spans="1:4" ht="15" customHeight="1" thickBot="1">
      <c r="A140" s="188" t="s">
        <v>70</v>
      </c>
      <c r="B140" s="189" t="s">
        <v>71</v>
      </c>
      <c r="C140" s="190" t="s">
        <v>379</v>
      </c>
      <c r="D140" s="191">
        <v>0</v>
      </c>
    </row>
    <row r="141" spans="1:4" ht="36" customHeight="1">
      <c r="A141" s="144" t="s">
        <v>72</v>
      </c>
      <c r="B141" s="146" t="s">
        <v>374</v>
      </c>
      <c r="C141" s="192" t="s">
        <v>607</v>
      </c>
      <c r="D141" s="147"/>
    </row>
    <row r="142" spans="1:4" ht="15" customHeight="1">
      <c r="A142" s="144" t="s">
        <v>73</v>
      </c>
      <c r="B142" s="146" t="s">
        <v>716</v>
      </c>
      <c r="C142" s="145" t="s">
        <v>259</v>
      </c>
      <c r="D142" s="147" t="s">
        <v>74</v>
      </c>
    </row>
    <row r="143" spans="1:4" ht="15" customHeight="1">
      <c r="A143" s="144" t="s">
        <v>75</v>
      </c>
      <c r="B143" s="145" t="s">
        <v>55</v>
      </c>
      <c r="C143" s="145" t="s">
        <v>56</v>
      </c>
      <c r="D143" s="147">
        <f>ROUND(D148/28.03,1)</f>
        <v>7503</v>
      </c>
    </row>
    <row r="144" spans="1:4" ht="15" customHeight="1">
      <c r="A144" s="144" t="s">
        <v>76</v>
      </c>
      <c r="B144" s="145" t="s">
        <v>731</v>
      </c>
      <c r="C144" s="145" t="s">
        <v>379</v>
      </c>
      <c r="D144" s="147">
        <v>44327</v>
      </c>
    </row>
    <row r="145" spans="1:4" ht="15" customHeight="1">
      <c r="A145" s="144" t="s">
        <v>77</v>
      </c>
      <c r="B145" s="145" t="s">
        <v>59</v>
      </c>
      <c r="C145" s="145" t="s">
        <v>379</v>
      </c>
      <c r="D145" s="147">
        <v>208827</v>
      </c>
    </row>
    <row r="146" spans="1:4" ht="15" customHeight="1">
      <c r="A146" s="144" t="s">
        <v>78</v>
      </c>
      <c r="B146" s="145" t="s">
        <v>61</v>
      </c>
      <c r="C146" s="145" t="s">
        <v>379</v>
      </c>
      <c r="D146" s="147">
        <v>186269</v>
      </c>
    </row>
    <row r="147" spans="1:4" ht="15" customHeight="1">
      <c r="A147" s="144" t="s">
        <v>79</v>
      </c>
      <c r="B147" s="145" t="s">
        <v>745</v>
      </c>
      <c r="C147" s="145" t="s">
        <v>379</v>
      </c>
      <c r="D147" s="147">
        <f>D144+D145-D146</f>
        <v>66885</v>
      </c>
    </row>
    <row r="148" spans="1:6" ht="15" customHeight="1">
      <c r="A148" s="144" t="s">
        <v>80</v>
      </c>
      <c r="B148" s="145" t="s">
        <v>64</v>
      </c>
      <c r="C148" s="145" t="s">
        <v>379</v>
      </c>
      <c r="D148" s="149">
        <f>ROUND(E148*1.18,2)</f>
        <v>210309.96</v>
      </c>
      <c r="E148" s="4">
        <v>178228.78</v>
      </c>
      <c r="F148" s="187" t="s">
        <v>65</v>
      </c>
    </row>
    <row r="149" spans="1:4" ht="15" customHeight="1">
      <c r="A149" s="144" t="s">
        <v>81</v>
      </c>
      <c r="B149" s="145" t="s">
        <v>67</v>
      </c>
      <c r="C149" s="145" t="s">
        <v>379</v>
      </c>
      <c r="D149" s="147">
        <f>ROUND(75217758.95/67649533.13*D148,2)</f>
        <v>233838.18</v>
      </c>
    </row>
    <row r="150" spans="1:4" ht="15" customHeight="1">
      <c r="A150" s="144" t="s">
        <v>82</v>
      </c>
      <c r="B150" s="148" t="s">
        <v>69</v>
      </c>
      <c r="C150" s="145" t="s">
        <v>379</v>
      </c>
      <c r="D150" s="147">
        <f>ROUND(14455264.66/67649533.13*D148,2)</f>
        <v>44938.76</v>
      </c>
    </row>
    <row r="151" spans="1:4" ht="26.25" thickBot="1">
      <c r="A151" s="188" t="s">
        <v>83</v>
      </c>
      <c r="B151" s="189" t="s">
        <v>71</v>
      </c>
      <c r="C151" s="190" t="s">
        <v>379</v>
      </c>
      <c r="D151" s="191">
        <v>0</v>
      </c>
    </row>
    <row r="152" spans="1:4" ht="27" customHeight="1">
      <c r="A152" s="144" t="s">
        <v>84</v>
      </c>
      <c r="B152" s="146" t="s">
        <v>374</v>
      </c>
      <c r="C152" s="192" t="s">
        <v>585</v>
      </c>
      <c r="D152" s="147"/>
    </row>
    <row r="153" spans="1:4" ht="13.5">
      <c r="A153" s="144" t="s">
        <v>85</v>
      </c>
      <c r="B153" s="146" t="s">
        <v>716</v>
      </c>
      <c r="C153" s="145" t="s">
        <v>259</v>
      </c>
      <c r="D153" s="147" t="s">
        <v>74</v>
      </c>
    </row>
    <row r="154" spans="1:4" ht="12.75">
      <c r="A154" s="144" t="s">
        <v>86</v>
      </c>
      <c r="B154" s="145" t="s">
        <v>55</v>
      </c>
      <c r="C154" s="145" t="s">
        <v>56</v>
      </c>
      <c r="D154" s="147">
        <f>D143-0.03*12*2500</f>
        <v>6603</v>
      </c>
    </row>
    <row r="155" spans="1:4" ht="12.75">
      <c r="A155" s="144" t="s">
        <v>87</v>
      </c>
      <c r="B155" s="145" t="s">
        <v>731</v>
      </c>
      <c r="C155" s="145" t="s">
        <v>379</v>
      </c>
      <c r="D155" s="147">
        <v>33549</v>
      </c>
    </row>
    <row r="156" spans="1:4" ht="12.75" customHeight="1">
      <c r="A156" s="144" t="s">
        <v>88</v>
      </c>
      <c r="B156" s="145" t="s">
        <v>59</v>
      </c>
      <c r="C156" s="145" t="s">
        <v>379</v>
      </c>
      <c r="D156" s="147">
        <v>173415</v>
      </c>
    </row>
    <row r="157" spans="1:4" ht="12.75" customHeight="1">
      <c r="A157" s="144" t="s">
        <v>89</v>
      </c>
      <c r="B157" s="145" t="s">
        <v>61</v>
      </c>
      <c r="C157" s="145" t="s">
        <v>379</v>
      </c>
      <c r="D157" s="147">
        <v>154775</v>
      </c>
    </row>
    <row r="158" spans="1:4" ht="12.75" customHeight="1">
      <c r="A158" s="144" t="s">
        <v>90</v>
      </c>
      <c r="B158" s="145" t="s">
        <v>745</v>
      </c>
      <c r="C158" s="145" t="s">
        <v>379</v>
      </c>
      <c r="D158" s="147">
        <f>D155+D156-D157</f>
        <v>52189</v>
      </c>
    </row>
    <row r="159" spans="1:6" ht="12.75" customHeight="1">
      <c r="A159" s="144" t="s">
        <v>91</v>
      </c>
      <c r="B159" s="145" t="s">
        <v>64</v>
      </c>
      <c r="C159" s="145" t="s">
        <v>379</v>
      </c>
      <c r="D159" s="149">
        <f>ROUND(E159*1.18,2)</f>
        <v>173667.53</v>
      </c>
      <c r="E159" s="4">
        <v>147175.87</v>
      </c>
      <c r="F159" s="187" t="s">
        <v>65</v>
      </c>
    </row>
    <row r="160" spans="1:4" ht="12.75" customHeight="1">
      <c r="A160" s="144" t="s">
        <v>92</v>
      </c>
      <c r="B160" s="145" t="s">
        <v>67</v>
      </c>
      <c r="C160" s="145" t="s">
        <v>379</v>
      </c>
      <c r="D160" s="147">
        <f>ROUND(75217758.95/67649533.13*D159,2)</f>
        <v>193096.42</v>
      </c>
    </row>
    <row r="161" spans="1:4" ht="25.5">
      <c r="A161" s="144" t="s">
        <v>93</v>
      </c>
      <c r="B161" s="148" t="s">
        <v>69</v>
      </c>
      <c r="C161" s="145" t="s">
        <v>379</v>
      </c>
      <c r="D161" s="147">
        <f>ROUND(14455264.66/67649533.13*D159,2)</f>
        <v>37109.05</v>
      </c>
    </row>
    <row r="162" spans="1:4" ht="26.25" customHeight="1" thickBot="1">
      <c r="A162" s="188" t="s">
        <v>94</v>
      </c>
      <c r="B162" s="189" t="s">
        <v>71</v>
      </c>
      <c r="C162" s="190" t="s">
        <v>379</v>
      </c>
      <c r="D162" s="191">
        <v>0</v>
      </c>
    </row>
    <row r="163" spans="1:4" ht="37.5">
      <c r="A163" s="144" t="s">
        <v>95</v>
      </c>
      <c r="B163" s="146" t="s">
        <v>374</v>
      </c>
      <c r="C163" s="193" t="s">
        <v>96</v>
      </c>
      <c r="D163" s="147"/>
    </row>
    <row r="164" spans="1:4" ht="13.5" customHeight="1">
      <c r="A164" s="144" t="s">
        <v>97</v>
      </c>
      <c r="B164" s="146" t="s">
        <v>716</v>
      </c>
      <c r="C164" s="145" t="s">
        <v>259</v>
      </c>
      <c r="D164" s="147" t="s">
        <v>149</v>
      </c>
    </row>
    <row r="165" spans="1:4" ht="12.75">
      <c r="A165" s="144" t="s">
        <v>98</v>
      </c>
      <c r="B165" s="145" t="s">
        <v>55</v>
      </c>
      <c r="C165" s="145" t="s">
        <v>56</v>
      </c>
      <c r="D165" s="147">
        <f>ROUND(D170/3.83,1)</f>
        <v>14566</v>
      </c>
    </row>
    <row r="166" spans="1:4" ht="12.75">
      <c r="A166" s="144" t="s">
        <v>99</v>
      </c>
      <c r="B166" s="145" t="s">
        <v>731</v>
      </c>
      <c r="C166" s="145" t="s">
        <v>379</v>
      </c>
      <c r="D166" s="147">
        <v>739.69</v>
      </c>
    </row>
    <row r="167" spans="1:4" ht="12.75" customHeight="1">
      <c r="A167" s="144" t="s">
        <v>100</v>
      </c>
      <c r="B167" s="145" t="s">
        <v>59</v>
      </c>
      <c r="C167" s="145" t="s">
        <v>379</v>
      </c>
      <c r="D167" s="147">
        <v>50835.08</v>
      </c>
    </row>
    <row r="168" spans="1:4" ht="12.75" customHeight="1">
      <c r="A168" s="144" t="s">
        <v>101</v>
      </c>
      <c r="B168" s="145" t="s">
        <v>61</v>
      </c>
      <c r="C168" s="145" t="s">
        <v>379</v>
      </c>
      <c r="D168" s="147">
        <v>21657.46</v>
      </c>
    </row>
    <row r="169" spans="1:4" ht="12.75" customHeight="1">
      <c r="A169" s="144" t="s">
        <v>102</v>
      </c>
      <c r="B169" s="145" t="s">
        <v>745</v>
      </c>
      <c r="C169" s="145" t="s">
        <v>379</v>
      </c>
      <c r="D169" s="147">
        <f>D166+D167-D168</f>
        <v>29917.310000000005</v>
      </c>
    </row>
    <row r="170" spans="1:6" ht="12.75" customHeight="1">
      <c r="A170" s="144" t="s">
        <v>103</v>
      </c>
      <c r="B170" s="145" t="s">
        <v>64</v>
      </c>
      <c r="C170" s="145" t="s">
        <v>379</v>
      </c>
      <c r="D170" s="149">
        <f>ROUND(E170*1.18,2)</f>
        <v>55787.78</v>
      </c>
      <c r="E170" s="4">
        <v>47277.78</v>
      </c>
      <c r="F170" s="187" t="s">
        <v>65</v>
      </c>
    </row>
    <row r="171" spans="1:4" ht="12.75" customHeight="1">
      <c r="A171" s="144" t="s">
        <v>104</v>
      </c>
      <c r="B171" s="145" t="s">
        <v>67</v>
      </c>
      <c r="C171" s="145" t="s">
        <v>379</v>
      </c>
      <c r="D171" s="147">
        <f>ROUND(7063221.41/16105544.66*D170,2)</f>
        <v>24466.2</v>
      </c>
    </row>
    <row r="172" spans="1:4" ht="25.5">
      <c r="A172" s="144" t="s">
        <v>105</v>
      </c>
      <c r="B172" s="148" t="s">
        <v>69</v>
      </c>
      <c r="C172" s="145" t="s">
        <v>379</v>
      </c>
      <c r="D172" s="147">
        <f>ROUND(9326800.88/16105544.66*D170,2)</f>
        <v>32306.98</v>
      </c>
    </row>
    <row r="173" spans="1:4" ht="26.25" customHeight="1" thickBot="1">
      <c r="A173" s="188" t="s">
        <v>106</v>
      </c>
      <c r="B173" s="189" t="s">
        <v>71</v>
      </c>
      <c r="C173" s="190" t="s">
        <v>379</v>
      </c>
      <c r="D173" s="191">
        <v>0</v>
      </c>
    </row>
    <row r="174" spans="1:4" ht="12.75" customHeight="1">
      <c r="A174" s="171">
        <v>48</v>
      </c>
      <c r="B174" s="172" t="s">
        <v>39</v>
      </c>
      <c r="C174" s="172" t="s">
        <v>219</v>
      </c>
      <c r="D174" s="173">
        <v>1</v>
      </c>
    </row>
    <row r="175" spans="1:4" ht="12.75" customHeight="1">
      <c r="A175" s="171">
        <f>A174+1</f>
        <v>49</v>
      </c>
      <c r="B175" s="172" t="s">
        <v>40</v>
      </c>
      <c r="C175" s="172" t="s">
        <v>219</v>
      </c>
      <c r="D175" s="173">
        <f>D174</f>
        <v>1</v>
      </c>
    </row>
    <row r="176" spans="1:4" ht="12.75" customHeight="1">
      <c r="A176" s="171">
        <f>A175+1</f>
        <v>50</v>
      </c>
      <c r="B176" s="172" t="s">
        <v>41</v>
      </c>
      <c r="C176" s="172" t="s">
        <v>219</v>
      </c>
      <c r="D176" s="173">
        <v>0</v>
      </c>
    </row>
    <row r="177" spans="1:4" ht="15" customHeight="1">
      <c r="A177" s="171">
        <f>A176+1</f>
        <v>51</v>
      </c>
      <c r="B177" s="172" t="s">
        <v>42</v>
      </c>
      <c r="C177" s="172" t="s">
        <v>379</v>
      </c>
      <c r="D177" s="173">
        <v>66330.83</v>
      </c>
    </row>
    <row r="178" spans="1:4" ht="12.75" customHeight="1">
      <c r="A178" s="194" t="s">
        <v>107</v>
      </c>
      <c r="B178" s="195"/>
      <c r="C178" s="195"/>
      <c r="D178" s="196"/>
    </row>
    <row r="179" spans="1:4" ht="15" customHeight="1">
      <c r="A179" s="197">
        <v>52</v>
      </c>
      <c r="B179" s="198" t="s">
        <v>108</v>
      </c>
      <c r="C179" s="199" t="s">
        <v>219</v>
      </c>
      <c r="D179" s="200">
        <v>4</v>
      </c>
    </row>
    <row r="180" spans="1:4" ht="15">
      <c r="A180" s="197">
        <f>A179+1</f>
        <v>53</v>
      </c>
      <c r="B180" s="198" t="s">
        <v>145</v>
      </c>
      <c r="C180" s="199" t="s">
        <v>219</v>
      </c>
      <c r="D180" s="200">
        <v>1</v>
      </c>
    </row>
    <row r="181" spans="1:4" ht="27" customHeight="1">
      <c r="A181" s="197">
        <f>A180+1</f>
        <v>54</v>
      </c>
      <c r="B181" s="201" t="s">
        <v>146</v>
      </c>
      <c r="C181" s="199" t="s">
        <v>379</v>
      </c>
      <c r="D181" s="200">
        <v>7995.88</v>
      </c>
    </row>
  </sheetData>
  <sheetProtection/>
  <mergeCells count="11">
    <mergeCell ref="C70:D70"/>
    <mergeCell ref="B33:D33"/>
    <mergeCell ref="B35:D35"/>
    <mergeCell ref="C54:D54"/>
    <mergeCell ref="C58:D58"/>
    <mergeCell ref="A26:D26"/>
    <mergeCell ref="B27:D27"/>
    <mergeCell ref="B29:D29"/>
    <mergeCell ref="B31:D31"/>
    <mergeCell ref="C62:D62"/>
    <mergeCell ref="C66:D66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46"/>
  <sheetViews>
    <sheetView view="pageBreakPreview" zoomScaleSheetLayoutView="100" zoomScalePageLayoutView="0" workbookViewId="0" topLeftCell="A1">
      <selection activeCell="K6" sqref="K6"/>
    </sheetView>
  </sheetViews>
  <sheetFormatPr defaultColWidth="9.140625" defaultRowHeight="12.75"/>
  <cols>
    <col min="1" max="1" width="6.421875" style="233" customWidth="1"/>
    <col min="2" max="2" width="60.140625" style="233" customWidth="1"/>
    <col min="3" max="3" width="19.7109375" style="233" customWidth="1"/>
    <col min="4" max="4" width="14.57421875" style="233" customWidth="1"/>
    <col min="5" max="5" width="9.140625" style="234" hidden="1" customWidth="1"/>
    <col min="6" max="6" width="9.140625" style="233" hidden="1" customWidth="1"/>
    <col min="7" max="16384" width="9.140625" style="233" customWidth="1"/>
  </cols>
  <sheetData>
    <row r="1" ht="15.75">
      <c r="A1" s="232" t="s">
        <v>722</v>
      </c>
    </row>
    <row r="2" ht="16.5" thickBot="1">
      <c r="A2" s="232" t="s">
        <v>723</v>
      </c>
    </row>
    <row r="3" spans="1:4" ht="20.25" customHeight="1" thickBot="1">
      <c r="A3" s="514" t="s">
        <v>772</v>
      </c>
      <c r="B3" s="515"/>
      <c r="C3" s="515"/>
      <c r="D3" s="516"/>
    </row>
    <row r="4" spans="1:4" ht="36.75" customHeight="1">
      <c r="A4" s="235" t="s">
        <v>615</v>
      </c>
      <c r="B4" s="236" t="s">
        <v>255</v>
      </c>
      <c r="C4" s="236" t="s">
        <v>325</v>
      </c>
      <c r="D4" s="237" t="s">
        <v>257</v>
      </c>
    </row>
    <row r="5" spans="1:5" ht="15.75">
      <c r="A5" s="238" t="s">
        <v>536</v>
      </c>
      <c r="B5" s="239" t="s">
        <v>258</v>
      </c>
      <c r="C5" s="240" t="s">
        <v>259</v>
      </c>
      <c r="D5" s="241">
        <v>42825</v>
      </c>
      <c r="E5" s="234">
        <v>1</v>
      </c>
    </row>
    <row r="6" spans="1:5" ht="15.75">
      <c r="A6" s="238" t="s">
        <v>579</v>
      </c>
      <c r="B6" s="239" t="s">
        <v>725</v>
      </c>
      <c r="C6" s="240" t="s">
        <v>259</v>
      </c>
      <c r="D6" s="241" t="s">
        <v>773</v>
      </c>
      <c r="E6" s="234">
        <v>2</v>
      </c>
    </row>
    <row r="7" spans="1:5" ht="16.5" thickBot="1">
      <c r="A7" s="242" t="s">
        <v>580</v>
      </c>
      <c r="B7" s="243" t="s">
        <v>727</v>
      </c>
      <c r="C7" s="244" t="s">
        <v>259</v>
      </c>
      <c r="D7" s="245" t="s">
        <v>774</v>
      </c>
      <c r="E7" s="234">
        <v>3</v>
      </c>
    </row>
    <row r="8" spans="1:5" ht="27.75" customHeight="1">
      <c r="A8" s="246" t="s">
        <v>728</v>
      </c>
      <c r="B8" s="247"/>
      <c r="C8" s="247"/>
      <c r="D8" s="248"/>
      <c r="E8" s="233">
        <v>4</v>
      </c>
    </row>
    <row r="9" spans="1:5" ht="13.5">
      <c r="A9" s="249" t="s">
        <v>584</v>
      </c>
      <c r="B9" s="250" t="s">
        <v>729</v>
      </c>
      <c r="C9" s="251" t="s">
        <v>379</v>
      </c>
      <c r="D9" s="252">
        <v>6659.79</v>
      </c>
      <c r="E9" s="233">
        <v>5</v>
      </c>
    </row>
    <row r="10" spans="1:5" ht="13.5">
      <c r="A10" s="249" t="s">
        <v>267</v>
      </c>
      <c r="B10" s="250" t="s">
        <v>730</v>
      </c>
      <c r="C10" s="251" t="s">
        <v>379</v>
      </c>
      <c r="D10" s="252">
        <v>-312990.69</v>
      </c>
      <c r="E10" s="233">
        <v>6</v>
      </c>
    </row>
    <row r="11" spans="1:5" ht="13.5">
      <c r="A11" s="249" t="s">
        <v>268</v>
      </c>
      <c r="B11" s="250" t="s">
        <v>731</v>
      </c>
      <c r="C11" s="251" t="s">
        <v>379</v>
      </c>
      <c r="D11" s="252">
        <v>160152.64</v>
      </c>
      <c r="E11" s="233">
        <v>7</v>
      </c>
    </row>
    <row r="12" spans="1:5" ht="25.5">
      <c r="A12" s="249" t="s">
        <v>270</v>
      </c>
      <c r="B12" s="253" t="s">
        <v>732</v>
      </c>
      <c r="C12" s="250" t="s">
        <v>379</v>
      </c>
      <c r="D12" s="252">
        <v>590770.95</v>
      </c>
      <c r="E12" s="233">
        <v>8</v>
      </c>
    </row>
    <row r="13" spans="1:5" ht="13.5">
      <c r="A13" s="249" t="s">
        <v>272</v>
      </c>
      <c r="B13" s="250" t="s">
        <v>733</v>
      </c>
      <c r="C13" s="251" t="s">
        <v>379</v>
      </c>
      <c r="D13" s="252">
        <v>413022.25</v>
      </c>
      <c r="E13" s="233">
        <v>9</v>
      </c>
    </row>
    <row r="14" spans="1:5" ht="13.5">
      <c r="A14" s="249" t="s">
        <v>274</v>
      </c>
      <c r="B14" s="250" t="s">
        <v>734</v>
      </c>
      <c r="C14" s="251" t="s">
        <v>379</v>
      </c>
      <c r="D14" s="252">
        <v>103483.83</v>
      </c>
      <c r="E14" s="233">
        <v>10</v>
      </c>
    </row>
    <row r="15" spans="1:5" ht="12.75">
      <c r="A15" s="249" t="s">
        <v>276</v>
      </c>
      <c r="B15" s="250" t="s">
        <v>735</v>
      </c>
      <c r="C15" s="250" t="s">
        <v>379</v>
      </c>
      <c r="D15" s="252">
        <v>74264.87</v>
      </c>
      <c r="E15" s="233">
        <v>11</v>
      </c>
    </row>
    <row r="16" spans="1:5" ht="12.75">
      <c r="A16" s="249" t="s">
        <v>343</v>
      </c>
      <c r="B16" s="250" t="s">
        <v>736</v>
      </c>
      <c r="C16" s="250" t="s">
        <v>379</v>
      </c>
      <c r="D16" s="252">
        <v>629286.91</v>
      </c>
      <c r="E16" s="233">
        <v>12</v>
      </c>
    </row>
    <row r="17" spans="1:5" ht="12.75">
      <c r="A17" s="249" t="s">
        <v>280</v>
      </c>
      <c r="B17" s="250" t="s">
        <v>737</v>
      </c>
      <c r="C17" s="250" t="s">
        <v>379</v>
      </c>
      <c r="D17" s="252">
        <v>629286.91</v>
      </c>
      <c r="E17" s="233">
        <v>13</v>
      </c>
    </row>
    <row r="18" spans="1:5" ht="12.75">
      <c r="A18" s="249" t="s">
        <v>282</v>
      </c>
      <c r="B18" s="250" t="s">
        <v>738</v>
      </c>
      <c r="C18" s="250" t="s">
        <v>379</v>
      </c>
      <c r="D18" s="252">
        <v>0</v>
      </c>
      <c r="E18" s="233">
        <v>14</v>
      </c>
    </row>
    <row r="19" spans="1:5" ht="12.75">
      <c r="A19" s="249" t="s">
        <v>284</v>
      </c>
      <c r="B19" s="250" t="s">
        <v>739</v>
      </c>
      <c r="C19" s="250" t="s">
        <v>379</v>
      </c>
      <c r="D19" s="252">
        <v>0</v>
      </c>
      <c r="E19" s="233">
        <v>15</v>
      </c>
    </row>
    <row r="20" spans="1:5" ht="13.5">
      <c r="A20" s="249" t="s">
        <v>286</v>
      </c>
      <c r="B20" s="250" t="s">
        <v>740</v>
      </c>
      <c r="C20" s="251" t="s">
        <v>379</v>
      </c>
      <c r="D20" s="252">
        <v>0</v>
      </c>
      <c r="E20" s="233">
        <v>16</v>
      </c>
    </row>
    <row r="21" spans="1:5" ht="13.5">
      <c r="A21" s="249" t="s">
        <v>288</v>
      </c>
      <c r="B21" s="250" t="s">
        <v>741</v>
      </c>
      <c r="C21" s="251" t="s">
        <v>379</v>
      </c>
      <c r="D21" s="252">
        <v>0</v>
      </c>
      <c r="E21" s="233">
        <v>17</v>
      </c>
    </row>
    <row r="22" spans="1:5" ht="13.5">
      <c r="A22" s="249" t="s">
        <v>290</v>
      </c>
      <c r="B22" s="250" t="s">
        <v>742</v>
      </c>
      <c r="C22" s="251" t="s">
        <v>379</v>
      </c>
      <c r="D22" s="252">
        <v>635946.7</v>
      </c>
      <c r="E22" s="233">
        <v>18</v>
      </c>
    </row>
    <row r="23" spans="1:5" ht="12.75">
      <c r="A23" s="249" t="s">
        <v>293</v>
      </c>
      <c r="B23" s="250" t="s">
        <v>743</v>
      </c>
      <c r="C23" s="250" t="s">
        <v>379</v>
      </c>
      <c r="D23" s="252">
        <v>897.96</v>
      </c>
      <c r="E23" s="233">
        <v>19</v>
      </c>
    </row>
    <row r="24" spans="1:5" ht="12.75">
      <c r="A24" s="249" t="s">
        <v>295</v>
      </c>
      <c r="B24" s="250" t="s">
        <v>744</v>
      </c>
      <c r="C24" s="250" t="s">
        <v>379</v>
      </c>
      <c r="D24" s="252">
        <v>-431545.1466</v>
      </c>
      <c r="E24" s="233">
        <v>20</v>
      </c>
    </row>
    <row r="25" spans="1:5" ht="13.5" thickBot="1">
      <c r="A25" s="254" t="s">
        <v>297</v>
      </c>
      <c r="B25" s="255" t="s">
        <v>745</v>
      </c>
      <c r="C25" s="255" t="s">
        <v>379</v>
      </c>
      <c r="D25" s="256">
        <v>115874.85</v>
      </c>
      <c r="E25" s="233">
        <v>21</v>
      </c>
    </row>
    <row r="26" spans="1:5" ht="34.5" customHeight="1">
      <c r="A26" s="524" t="s">
        <v>746</v>
      </c>
      <c r="B26" s="525"/>
      <c r="C26" s="525"/>
      <c r="D26" s="526"/>
      <c r="E26" s="233">
        <v>22</v>
      </c>
    </row>
    <row r="27" spans="1:5" ht="28.5" customHeight="1">
      <c r="A27" s="257" t="s">
        <v>747</v>
      </c>
      <c r="B27" s="527" t="s">
        <v>748</v>
      </c>
      <c r="C27" s="528"/>
      <c r="D27" s="529"/>
      <c r="E27" s="234">
        <v>23</v>
      </c>
    </row>
    <row r="28" spans="1:5" ht="12.75" customHeight="1">
      <c r="A28" s="258" t="s">
        <v>749</v>
      </c>
      <c r="B28" s="259" t="s">
        <v>750</v>
      </c>
      <c r="C28" s="250" t="s">
        <v>379</v>
      </c>
      <c r="D28" s="252">
        <v>22523.23</v>
      </c>
      <c r="E28" s="234">
        <v>24</v>
      </c>
    </row>
    <row r="29" spans="1:5" ht="29.25" customHeight="1">
      <c r="A29" s="258" t="s">
        <v>751</v>
      </c>
      <c r="B29" s="527" t="s">
        <v>752</v>
      </c>
      <c r="C29" s="528"/>
      <c r="D29" s="529"/>
      <c r="E29" s="234">
        <v>25</v>
      </c>
    </row>
    <row r="30" spans="1:5" ht="12.75">
      <c r="A30" s="258" t="s">
        <v>753</v>
      </c>
      <c r="B30" s="259" t="s">
        <v>750</v>
      </c>
      <c r="C30" s="250" t="s">
        <v>379</v>
      </c>
      <c r="D30" s="252">
        <v>131182.61</v>
      </c>
      <c r="E30" s="234">
        <v>26</v>
      </c>
    </row>
    <row r="31" spans="1:5" ht="17.25" customHeight="1">
      <c r="A31" s="258" t="s">
        <v>754</v>
      </c>
      <c r="B31" s="527" t="s">
        <v>755</v>
      </c>
      <c r="C31" s="528"/>
      <c r="D31" s="529"/>
      <c r="E31" s="234">
        <v>27</v>
      </c>
    </row>
    <row r="32" spans="1:5" ht="12.75">
      <c r="A32" s="258" t="s">
        <v>756</v>
      </c>
      <c r="B32" s="259" t="s">
        <v>750</v>
      </c>
      <c r="C32" s="250" t="s">
        <v>379</v>
      </c>
      <c r="D32" s="252">
        <v>140761.9534</v>
      </c>
      <c r="E32" s="234">
        <v>28</v>
      </c>
    </row>
    <row r="33" spans="1:5" ht="16.5" customHeight="1">
      <c r="A33" s="258" t="s">
        <v>757</v>
      </c>
      <c r="B33" s="527" t="s">
        <v>758</v>
      </c>
      <c r="C33" s="528"/>
      <c r="D33" s="529"/>
      <c r="E33" s="234">
        <v>29</v>
      </c>
    </row>
    <row r="34" spans="1:5" ht="12.75">
      <c r="A34" s="258" t="s">
        <v>759</v>
      </c>
      <c r="B34" s="259" t="s">
        <v>750</v>
      </c>
      <c r="C34" s="250" t="s">
        <v>379</v>
      </c>
      <c r="D34" s="252">
        <v>74264.87</v>
      </c>
      <c r="E34" s="234">
        <v>30</v>
      </c>
    </row>
    <row r="35" spans="1:5" ht="16.5" customHeight="1">
      <c r="A35" s="258" t="s">
        <v>760</v>
      </c>
      <c r="B35" s="527" t="s">
        <v>761</v>
      </c>
      <c r="C35" s="528"/>
      <c r="D35" s="529"/>
      <c r="E35" s="234">
        <v>31</v>
      </c>
    </row>
    <row r="36" spans="1:5" ht="13.5" thickBot="1">
      <c r="A36" s="260" t="s">
        <v>762</v>
      </c>
      <c r="B36" s="261" t="s">
        <v>750</v>
      </c>
      <c r="C36" s="262" t="s">
        <v>379</v>
      </c>
      <c r="D36" s="263">
        <v>222038.2866</v>
      </c>
      <c r="E36" s="234">
        <v>32</v>
      </c>
    </row>
    <row r="37" spans="1:5" ht="13.5" thickBot="1">
      <c r="A37" s="532" t="s">
        <v>763</v>
      </c>
      <c r="B37" s="533"/>
      <c r="C37" s="533"/>
      <c r="D37" s="534"/>
      <c r="E37" s="234">
        <v>33</v>
      </c>
    </row>
    <row r="38" spans="1:5" ht="12.75">
      <c r="A38" s="264">
        <v>1</v>
      </c>
      <c r="B38" s="265" t="s">
        <v>764</v>
      </c>
      <c r="C38" s="266" t="s">
        <v>765</v>
      </c>
      <c r="D38" s="267"/>
      <c r="E38" s="234">
        <v>34</v>
      </c>
    </row>
    <row r="39" spans="1:5" ht="12.75">
      <c r="A39" s="268"/>
      <c r="B39" s="269" t="s">
        <v>766</v>
      </c>
      <c r="C39" s="270" t="s">
        <v>767</v>
      </c>
      <c r="D39" s="271" t="s">
        <v>675</v>
      </c>
      <c r="E39" s="234">
        <v>35</v>
      </c>
    </row>
    <row r="40" spans="1:5" ht="12.75">
      <c r="A40" s="268"/>
      <c r="B40" s="269" t="s">
        <v>768</v>
      </c>
      <c r="C40" s="270" t="s">
        <v>767</v>
      </c>
      <c r="D40" s="271" t="s">
        <v>769</v>
      </c>
      <c r="E40" s="234">
        <v>36</v>
      </c>
    </row>
    <row r="41" spans="1:5" ht="13.5" thickBot="1">
      <c r="A41" s="272"/>
      <c r="B41" s="273" t="s">
        <v>770</v>
      </c>
      <c r="C41" s="274" t="s">
        <v>379</v>
      </c>
      <c r="D41" s="275">
        <v>2.42</v>
      </c>
      <c r="E41" s="234">
        <v>37</v>
      </c>
    </row>
    <row r="42" spans="1:5" ht="12.75">
      <c r="A42" s="264">
        <v>2</v>
      </c>
      <c r="B42" s="265" t="s">
        <v>764</v>
      </c>
      <c r="C42" s="266" t="s">
        <v>771</v>
      </c>
      <c r="D42" s="267"/>
      <c r="E42" s="234">
        <v>38</v>
      </c>
    </row>
    <row r="43" spans="1:5" ht="12.75">
      <c r="A43" s="268"/>
      <c r="B43" s="269" t="s">
        <v>766</v>
      </c>
      <c r="C43" s="270" t="s">
        <v>767</v>
      </c>
      <c r="D43" s="271" t="s">
        <v>29</v>
      </c>
      <c r="E43" s="234">
        <v>39</v>
      </c>
    </row>
    <row r="44" spans="1:5" ht="12.75">
      <c r="A44" s="268"/>
      <c r="B44" s="269" t="s">
        <v>768</v>
      </c>
      <c r="C44" s="270" t="s">
        <v>767</v>
      </c>
      <c r="D44" s="271" t="s">
        <v>769</v>
      </c>
      <c r="E44" s="234">
        <v>40</v>
      </c>
    </row>
    <row r="45" spans="1:5" ht="13.5" thickBot="1">
      <c r="A45" s="272"/>
      <c r="B45" s="273" t="s">
        <v>770</v>
      </c>
      <c r="C45" s="274" t="s">
        <v>379</v>
      </c>
      <c r="D45" s="275">
        <v>1</v>
      </c>
      <c r="E45" s="234">
        <v>41</v>
      </c>
    </row>
    <row r="46" spans="1:5" ht="12.75">
      <c r="A46" s="264">
        <v>3</v>
      </c>
      <c r="B46" s="265" t="s">
        <v>764</v>
      </c>
      <c r="C46" s="266" t="s">
        <v>31</v>
      </c>
      <c r="D46" s="267"/>
      <c r="E46" s="234">
        <v>42</v>
      </c>
    </row>
    <row r="47" spans="1:5" ht="12.75">
      <c r="A47" s="268"/>
      <c r="B47" s="269" t="s">
        <v>766</v>
      </c>
      <c r="C47" s="270" t="s">
        <v>767</v>
      </c>
      <c r="D47" s="271" t="s">
        <v>30</v>
      </c>
      <c r="E47" s="234">
        <v>43</v>
      </c>
    </row>
    <row r="48" spans="1:5" ht="12.75">
      <c r="A48" s="268"/>
      <c r="B48" s="269" t="s">
        <v>768</v>
      </c>
      <c r="C48" s="270" t="s">
        <v>767</v>
      </c>
      <c r="D48" s="271" t="s">
        <v>769</v>
      </c>
      <c r="E48" s="234">
        <v>44</v>
      </c>
    </row>
    <row r="49" spans="1:5" ht="13.5" thickBot="1">
      <c r="A49" s="272"/>
      <c r="B49" s="273" t="s">
        <v>770</v>
      </c>
      <c r="C49" s="274" t="s">
        <v>379</v>
      </c>
      <c r="D49" s="275">
        <v>3.77</v>
      </c>
      <c r="E49" s="234">
        <v>45</v>
      </c>
    </row>
    <row r="50" spans="1:5" ht="12.75">
      <c r="A50" s="264">
        <v>4</v>
      </c>
      <c r="B50" s="265" t="s">
        <v>764</v>
      </c>
      <c r="C50" s="266" t="s">
        <v>32</v>
      </c>
      <c r="D50" s="267"/>
      <c r="E50" s="234">
        <v>46</v>
      </c>
    </row>
    <row r="51" spans="1:5" ht="12.75">
      <c r="A51" s="268"/>
      <c r="B51" s="269" t="s">
        <v>766</v>
      </c>
      <c r="C51" s="270" t="s">
        <v>767</v>
      </c>
      <c r="D51" s="271" t="s">
        <v>679</v>
      </c>
      <c r="E51" s="234">
        <v>47</v>
      </c>
    </row>
    <row r="52" spans="1:5" ht="12.75">
      <c r="A52" s="268"/>
      <c r="B52" s="269" t="s">
        <v>768</v>
      </c>
      <c r="C52" s="270" t="s">
        <v>767</v>
      </c>
      <c r="D52" s="271" t="s">
        <v>769</v>
      </c>
      <c r="E52" s="234">
        <v>48</v>
      </c>
    </row>
    <row r="53" spans="1:5" ht="13.5" thickBot="1">
      <c r="A53" s="272"/>
      <c r="B53" s="273" t="s">
        <v>770</v>
      </c>
      <c r="C53" s="274" t="s">
        <v>379</v>
      </c>
      <c r="D53" s="275">
        <v>0.83</v>
      </c>
      <c r="E53" s="234">
        <v>49</v>
      </c>
    </row>
    <row r="54" spans="1:5" ht="26.25" customHeight="1">
      <c r="A54" s="264">
        <v>5</v>
      </c>
      <c r="B54" s="265" t="s">
        <v>764</v>
      </c>
      <c r="C54" s="530" t="s">
        <v>33</v>
      </c>
      <c r="D54" s="531"/>
      <c r="E54" s="234">
        <v>50</v>
      </c>
    </row>
    <row r="55" spans="1:5" ht="12.75">
      <c r="A55" s="268"/>
      <c r="B55" s="269" t="s">
        <v>766</v>
      </c>
      <c r="C55" s="270" t="s">
        <v>767</v>
      </c>
      <c r="D55" s="271" t="s">
        <v>34</v>
      </c>
      <c r="E55" s="234">
        <v>51</v>
      </c>
    </row>
    <row r="56" spans="1:5" ht="12.75">
      <c r="A56" s="268"/>
      <c r="B56" s="269" t="s">
        <v>768</v>
      </c>
      <c r="C56" s="270" t="s">
        <v>767</v>
      </c>
      <c r="D56" s="271" t="s">
        <v>769</v>
      </c>
      <c r="E56" s="234">
        <v>52</v>
      </c>
    </row>
    <row r="57" spans="1:5" ht="13.5" thickBot="1">
      <c r="A57" s="272"/>
      <c r="B57" s="273" t="s">
        <v>770</v>
      </c>
      <c r="C57" s="274" t="s">
        <v>379</v>
      </c>
      <c r="D57" s="275">
        <v>0.74</v>
      </c>
      <c r="E57" s="234">
        <v>53</v>
      </c>
    </row>
    <row r="58" spans="1:5" ht="64.5" customHeight="1">
      <c r="A58" s="264">
        <v>6</v>
      </c>
      <c r="B58" s="265" t="s">
        <v>764</v>
      </c>
      <c r="C58" s="530" t="s">
        <v>752</v>
      </c>
      <c r="D58" s="531"/>
      <c r="E58" s="234">
        <v>54</v>
      </c>
    </row>
    <row r="59" spans="1:5" ht="12.75">
      <c r="A59" s="268"/>
      <c r="B59" s="269" t="s">
        <v>766</v>
      </c>
      <c r="C59" s="270" t="s">
        <v>767</v>
      </c>
      <c r="D59" s="271" t="s">
        <v>36</v>
      </c>
      <c r="E59" s="234">
        <v>55</v>
      </c>
    </row>
    <row r="60" spans="1:5" ht="12.75">
      <c r="A60" s="268"/>
      <c r="B60" s="269" t="s">
        <v>768</v>
      </c>
      <c r="C60" s="270" t="s">
        <v>767</v>
      </c>
      <c r="D60" s="271" t="s">
        <v>769</v>
      </c>
      <c r="E60" s="234">
        <v>56</v>
      </c>
    </row>
    <row r="61" spans="1:5" ht="13.5" thickBot="1">
      <c r="A61" s="272"/>
      <c r="B61" s="273" t="s">
        <v>770</v>
      </c>
      <c r="C61" s="274" t="s">
        <v>379</v>
      </c>
      <c r="D61" s="275">
        <v>4.31</v>
      </c>
      <c r="E61" s="234">
        <v>57</v>
      </c>
    </row>
    <row r="62" spans="1:5" ht="54.75" customHeight="1">
      <c r="A62" s="264">
        <v>7</v>
      </c>
      <c r="B62" s="265" t="s">
        <v>764</v>
      </c>
      <c r="C62" s="530" t="s">
        <v>758</v>
      </c>
      <c r="D62" s="531"/>
      <c r="E62" s="234">
        <v>58</v>
      </c>
    </row>
    <row r="63" spans="1:5" ht="12.75">
      <c r="A63" s="268"/>
      <c r="B63" s="269" t="s">
        <v>766</v>
      </c>
      <c r="C63" s="270" t="s">
        <v>767</v>
      </c>
      <c r="D63" s="271" t="s">
        <v>675</v>
      </c>
      <c r="E63" s="234">
        <v>59</v>
      </c>
    </row>
    <row r="64" spans="1:5" ht="12.75">
      <c r="A64" s="268"/>
      <c r="B64" s="269" t="s">
        <v>768</v>
      </c>
      <c r="C64" s="270" t="s">
        <v>767</v>
      </c>
      <c r="D64" s="271" t="s">
        <v>769</v>
      </c>
      <c r="E64" s="234">
        <v>60</v>
      </c>
    </row>
    <row r="65" spans="1:5" ht="13.5" thickBot="1">
      <c r="A65" s="272"/>
      <c r="B65" s="273" t="s">
        <v>770</v>
      </c>
      <c r="C65" s="274" t="s">
        <v>379</v>
      </c>
      <c r="D65" s="275">
        <v>2.44</v>
      </c>
      <c r="E65" s="234">
        <v>61</v>
      </c>
    </row>
    <row r="66" spans="1:5" ht="27" customHeight="1">
      <c r="A66" s="264">
        <v>8</v>
      </c>
      <c r="B66" s="265" t="s">
        <v>764</v>
      </c>
      <c r="C66" s="530" t="s">
        <v>37</v>
      </c>
      <c r="D66" s="531"/>
      <c r="E66" s="234">
        <v>62</v>
      </c>
    </row>
    <row r="67" spans="1:5" ht="12.75">
      <c r="A67" s="268"/>
      <c r="B67" s="269" t="s">
        <v>766</v>
      </c>
      <c r="C67" s="535" t="s">
        <v>628</v>
      </c>
      <c r="D67" s="536"/>
      <c r="E67" s="234">
        <v>63</v>
      </c>
    </row>
    <row r="68" spans="1:5" ht="12.75">
      <c r="A68" s="268"/>
      <c r="B68" s="269" t="s">
        <v>768</v>
      </c>
      <c r="C68" s="270" t="s">
        <v>767</v>
      </c>
      <c r="D68" s="271" t="s">
        <v>769</v>
      </c>
      <c r="E68" s="234">
        <v>64</v>
      </c>
    </row>
    <row r="69" spans="1:5" ht="13.5" thickBot="1">
      <c r="A69" s="272"/>
      <c r="B69" s="273" t="s">
        <v>770</v>
      </c>
      <c r="C69" s="274" t="s">
        <v>379</v>
      </c>
      <c r="D69" s="275">
        <v>7.3</v>
      </c>
      <c r="E69" s="234">
        <v>65</v>
      </c>
    </row>
    <row r="70" spans="1:5" ht="29.25" customHeight="1">
      <c r="A70" s="264">
        <v>9</v>
      </c>
      <c r="B70" s="265" t="s">
        <v>764</v>
      </c>
      <c r="C70" s="530" t="s">
        <v>581</v>
      </c>
      <c r="D70" s="531"/>
      <c r="E70" s="234">
        <v>66</v>
      </c>
    </row>
    <row r="71" spans="1:5" ht="12.75">
      <c r="A71" s="268"/>
      <c r="B71" s="269" t="s">
        <v>766</v>
      </c>
      <c r="C71" s="270" t="s">
        <v>767</v>
      </c>
      <c r="D71" s="271" t="s">
        <v>679</v>
      </c>
      <c r="E71" s="234">
        <v>67</v>
      </c>
    </row>
    <row r="72" spans="1:5" ht="12.75">
      <c r="A72" s="268"/>
      <c r="B72" s="269" t="s">
        <v>768</v>
      </c>
      <c r="C72" s="270" t="s">
        <v>767</v>
      </c>
      <c r="D72" s="271" t="s">
        <v>769</v>
      </c>
      <c r="E72" s="234">
        <v>68</v>
      </c>
    </row>
    <row r="73" spans="1:5" ht="13.5" thickBot="1">
      <c r="A73" s="272"/>
      <c r="B73" s="273" t="s">
        <v>770</v>
      </c>
      <c r="C73" s="274" t="s">
        <v>379</v>
      </c>
      <c r="D73" s="275">
        <v>0</v>
      </c>
      <c r="E73" s="234">
        <v>69</v>
      </c>
    </row>
    <row r="74" spans="1:5" ht="30" customHeight="1">
      <c r="A74" s="264">
        <v>10</v>
      </c>
      <c r="B74" s="265" t="s">
        <v>764</v>
      </c>
      <c r="C74" s="530" t="s">
        <v>582</v>
      </c>
      <c r="D74" s="531"/>
      <c r="E74" s="234">
        <v>70</v>
      </c>
    </row>
    <row r="75" spans="1:5" ht="12.75">
      <c r="A75" s="268"/>
      <c r="B75" s="269" t="s">
        <v>766</v>
      </c>
      <c r="C75" s="270" t="s">
        <v>767</v>
      </c>
      <c r="D75" s="271" t="s">
        <v>675</v>
      </c>
      <c r="E75" s="234">
        <v>71</v>
      </c>
    </row>
    <row r="76" spans="1:5" ht="12.75">
      <c r="A76" s="268"/>
      <c r="B76" s="269" t="s">
        <v>768</v>
      </c>
      <c r="C76" s="270" t="s">
        <v>767</v>
      </c>
      <c r="D76" s="271" t="s">
        <v>769</v>
      </c>
      <c r="E76" s="234">
        <v>72</v>
      </c>
    </row>
    <row r="77" spans="1:5" ht="13.5" thickBot="1">
      <c r="A77" s="272"/>
      <c r="B77" s="273" t="s">
        <v>770</v>
      </c>
      <c r="C77" s="274" t="s">
        <v>379</v>
      </c>
      <c r="D77" s="275">
        <v>2.18</v>
      </c>
      <c r="E77" s="234">
        <v>73</v>
      </c>
    </row>
    <row r="78" spans="1:5" ht="41.25" customHeight="1">
      <c r="A78" s="264">
        <v>11</v>
      </c>
      <c r="B78" s="265" t="s">
        <v>764</v>
      </c>
      <c r="C78" s="530" t="s">
        <v>583</v>
      </c>
      <c r="D78" s="531"/>
      <c r="E78" s="234">
        <v>74</v>
      </c>
    </row>
    <row r="79" spans="1:5" ht="12.75">
      <c r="A79" s="268"/>
      <c r="B79" s="269" t="s">
        <v>766</v>
      </c>
      <c r="C79" s="270" t="s">
        <v>767</v>
      </c>
      <c r="D79" s="271" t="s">
        <v>675</v>
      </c>
      <c r="E79" s="234">
        <v>75</v>
      </c>
    </row>
    <row r="80" spans="1:5" ht="12.75">
      <c r="A80" s="268"/>
      <c r="B80" s="269" t="s">
        <v>768</v>
      </c>
      <c r="C80" s="270" t="s">
        <v>767</v>
      </c>
      <c r="D80" s="271" t="s">
        <v>769</v>
      </c>
      <c r="E80" s="234">
        <v>76</v>
      </c>
    </row>
    <row r="81" spans="1:5" ht="13.5" thickBot="1">
      <c r="A81" s="272"/>
      <c r="B81" s="273" t="s">
        <v>770</v>
      </c>
      <c r="C81" s="274" t="s">
        <v>379</v>
      </c>
      <c r="D81" s="275">
        <v>0</v>
      </c>
      <c r="E81" s="234">
        <v>77</v>
      </c>
    </row>
    <row r="82" spans="1:5" s="281" customFormat="1" ht="12.75">
      <c r="A82" s="276" t="s">
        <v>38</v>
      </c>
      <c r="B82" s="277"/>
      <c r="C82" s="278"/>
      <c r="D82" s="279"/>
      <c r="E82" s="280">
        <v>78</v>
      </c>
    </row>
    <row r="83" spans="1:5" ht="12.75">
      <c r="A83" s="282">
        <v>27</v>
      </c>
      <c r="B83" s="283" t="s">
        <v>39</v>
      </c>
      <c r="C83" s="284" t="s">
        <v>219</v>
      </c>
      <c r="D83" s="285">
        <v>2</v>
      </c>
      <c r="E83" s="234">
        <v>79</v>
      </c>
    </row>
    <row r="84" spans="1:5" ht="12.75">
      <c r="A84" s="282">
        <v>28</v>
      </c>
      <c r="B84" s="283" t="s">
        <v>40</v>
      </c>
      <c r="C84" s="284" t="s">
        <v>219</v>
      </c>
      <c r="D84" s="285">
        <v>2</v>
      </c>
      <c r="E84" s="234">
        <v>80</v>
      </c>
    </row>
    <row r="85" spans="1:5" ht="12.75">
      <c r="A85" s="282">
        <v>29</v>
      </c>
      <c r="B85" s="283" t="s">
        <v>41</v>
      </c>
      <c r="C85" s="284" t="s">
        <v>219</v>
      </c>
      <c r="D85" s="285">
        <v>0</v>
      </c>
      <c r="E85" s="234">
        <v>81</v>
      </c>
    </row>
    <row r="86" spans="1:5" ht="13.5" thickBot="1">
      <c r="A86" s="282">
        <v>30</v>
      </c>
      <c r="B86" s="286" t="s">
        <v>42</v>
      </c>
      <c r="C86" s="287" t="s">
        <v>379</v>
      </c>
      <c r="D86" s="288">
        <v>0</v>
      </c>
      <c r="E86" s="234">
        <v>82</v>
      </c>
    </row>
    <row r="87" spans="1:5" s="281" customFormat="1" ht="17.25" customHeight="1">
      <c r="A87" s="517" t="s">
        <v>43</v>
      </c>
      <c r="B87" s="518"/>
      <c r="C87" s="518"/>
      <c r="D87" s="519"/>
      <c r="E87" s="280">
        <v>83</v>
      </c>
    </row>
    <row r="88" spans="1:5" ht="25.5">
      <c r="A88" s="289">
        <v>31</v>
      </c>
      <c r="B88" s="290" t="s">
        <v>44</v>
      </c>
      <c r="C88" s="291" t="s">
        <v>379</v>
      </c>
      <c r="D88" s="292">
        <v>438390.28</v>
      </c>
      <c r="E88" s="234">
        <v>84</v>
      </c>
    </row>
    <row r="89" spans="1:5" ht="12.75">
      <c r="A89" s="289">
        <v>32</v>
      </c>
      <c r="B89" s="291" t="s">
        <v>45</v>
      </c>
      <c r="C89" s="291" t="s">
        <v>379</v>
      </c>
      <c r="D89" s="292">
        <v>4097.48</v>
      </c>
      <c r="E89" s="234">
        <v>85</v>
      </c>
    </row>
    <row r="90" spans="1:5" ht="12.75">
      <c r="A90" s="289">
        <v>33</v>
      </c>
      <c r="B90" s="291" t="s">
        <v>46</v>
      </c>
      <c r="C90" s="291" t="s">
        <v>379</v>
      </c>
      <c r="D90" s="292">
        <v>442487.76</v>
      </c>
      <c r="E90" s="234">
        <v>86</v>
      </c>
    </row>
    <row r="91" spans="1:5" ht="12.75" customHeight="1">
      <c r="A91" s="289">
        <v>34</v>
      </c>
      <c r="B91" s="290" t="s">
        <v>47</v>
      </c>
      <c r="C91" s="291" t="s">
        <v>379</v>
      </c>
      <c r="D91" s="292">
        <v>441880.78</v>
      </c>
      <c r="E91" s="234">
        <v>87</v>
      </c>
    </row>
    <row r="92" spans="1:5" ht="12.75" customHeight="1">
      <c r="A92" s="289">
        <v>35</v>
      </c>
      <c r="B92" s="291" t="s">
        <v>48</v>
      </c>
      <c r="C92" s="291" t="s">
        <v>379</v>
      </c>
      <c r="D92" s="292">
        <v>29781.78</v>
      </c>
      <c r="E92" s="234">
        <v>88</v>
      </c>
    </row>
    <row r="93" spans="1:5" ht="13.5" thickBot="1">
      <c r="A93" s="293">
        <v>36</v>
      </c>
      <c r="B93" s="294" t="s">
        <v>49</v>
      </c>
      <c r="C93" s="294" t="s">
        <v>379</v>
      </c>
      <c r="D93" s="295">
        <v>471662.56</v>
      </c>
      <c r="E93" s="234">
        <v>89</v>
      </c>
    </row>
    <row r="94" spans="1:5" s="281" customFormat="1" ht="29.25" customHeight="1">
      <c r="A94" s="296" t="s">
        <v>50</v>
      </c>
      <c r="B94" s="297"/>
      <c r="C94" s="298"/>
      <c r="D94" s="299"/>
      <c r="E94" s="280">
        <v>90</v>
      </c>
    </row>
    <row r="95" spans="1:5" s="281" customFormat="1" ht="39.75" customHeight="1">
      <c r="A95" s="300" t="s">
        <v>51</v>
      </c>
      <c r="B95" s="301" t="s">
        <v>374</v>
      </c>
      <c r="C95" s="520" t="s">
        <v>52</v>
      </c>
      <c r="D95" s="521"/>
      <c r="E95" s="280">
        <v>91</v>
      </c>
    </row>
    <row r="96" spans="1:5" s="281" customFormat="1" ht="15" customHeight="1">
      <c r="A96" s="300" t="s">
        <v>53</v>
      </c>
      <c r="B96" s="301" t="s">
        <v>716</v>
      </c>
      <c r="C96" s="250" t="s">
        <v>259</v>
      </c>
      <c r="D96" s="302" t="s">
        <v>148</v>
      </c>
      <c r="E96" s="280">
        <v>92</v>
      </c>
    </row>
    <row r="97" spans="1:5" ht="15" customHeight="1">
      <c r="A97" s="300" t="s">
        <v>54</v>
      </c>
      <c r="B97" s="303" t="s">
        <v>55</v>
      </c>
      <c r="C97" s="250" t="s">
        <v>56</v>
      </c>
      <c r="D97" s="252">
        <v>546</v>
      </c>
      <c r="E97" s="234">
        <v>93</v>
      </c>
    </row>
    <row r="98" spans="1:5" ht="15" customHeight="1">
      <c r="A98" s="300" t="s">
        <v>57</v>
      </c>
      <c r="B98" s="303" t="s">
        <v>731</v>
      </c>
      <c r="C98" s="250" t="s">
        <v>379</v>
      </c>
      <c r="D98" s="252">
        <v>290093.78</v>
      </c>
      <c r="E98" s="234">
        <v>94</v>
      </c>
    </row>
    <row r="99" spans="1:5" ht="15" customHeight="1">
      <c r="A99" s="300" t="s">
        <v>58</v>
      </c>
      <c r="B99" s="303" t="s">
        <v>59</v>
      </c>
      <c r="C99" s="250" t="s">
        <v>379</v>
      </c>
      <c r="D99" s="252">
        <v>928812.08</v>
      </c>
      <c r="E99" s="234">
        <v>95</v>
      </c>
    </row>
    <row r="100" spans="1:5" ht="15" customHeight="1">
      <c r="A100" s="300" t="s">
        <v>60</v>
      </c>
      <c r="B100" s="303" t="s">
        <v>61</v>
      </c>
      <c r="C100" s="250" t="s">
        <v>379</v>
      </c>
      <c r="D100" s="252">
        <v>905925.21</v>
      </c>
      <c r="E100" s="234">
        <v>96</v>
      </c>
    </row>
    <row r="101" spans="1:5" ht="15" customHeight="1">
      <c r="A101" s="300" t="s">
        <v>62</v>
      </c>
      <c r="B101" s="303" t="s">
        <v>745</v>
      </c>
      <c r="C101" s="250" t="s">
        <v>379</v>
      </c>
      <c r="D101" s="252">
        <v>312980.65</v>
      </c>
      <c r="E101" s="234">
        <v>97</v>
      </c>
    </row>
    <row r="102" spans="1:5" ht="15" customHeight="1">
      <c r="A102" s="300" t="s">
        <v>63</v>
      </c>
      <c r="B102" s="303" t="s">
        <v>64</v>
      </c>
      <c r="C102" s="250" t="s">
        <v>379</v>
      </c>
      <c r="D102" s="252">
        <v>928812.08</v>
      </c>
      <c r="E102" s="234">
        <v>98</v>
      </c>
    </row>
    <row r="103" spans="1:5" ht="15" customHeight="1">
      <c r="A103" s="300" t="s">
        <v>66</v>
      </c>
      <c r="B103" s="303" t="s">
        <v>67</v>
      </c>
      <c r="C103" s="250" t="s">
        <v>379</v>
      </c>
      <c r="D103" s="252">
        <v>968083.38</v>
      </c>
      <c r="E103" s="234">
        <v>99</v>
      </c>
    </row>
    <row r="104" spans="1:5" ht="15" customHeight="1">
      <c r="A104" s="300" t="s">
        <v>68</v>
      </c>
      <c r="B104" s="304" t="s">
        <v>69</v>
      </c>
      <c r="C104" s="250" t="s">
        <v>379</v>
      </c>
      <c r="D104" s="252">
        <v>245178.7</v>
      </c>
      <c r="E104" s="234">
        <v>100</v>
      </c>
    </row>
    <row r="105" spans="1:5" ht="15" customHeight="1" thickBot="1">
      <c r="A105" s="260" t="s">
        <v>70</v>
      </c>
      <c r="B105" s="305" t="s">
        <v>71</v>
      </c>
      <c r="C105" s="262" t="s">
        <v>379</v>
      </c>
      <c r="D105" s="263">
        <v>0</v>
      </c>
      <c r="E105" s="234">
        <v>101</v>
      </c>
    </row>
    <row r="106" spans="1:5" s="281" customFormat="1" ht="36" customHeight="1">
      <c r="A106" s="306" t="s">
        <v>72</v>
      </c>
      <c r="B106" s="307" t="s">
        <v>374</v>
      </c>
      <c r="C106" s="522" t="s">
        <v>607</v>
      </c>
      <c r="D106" s="523"/>
      <c r="E106" s="280">
        <v>102</v>
      </c>
    </row>
    <row r="107" spans="1:5" s="281" customFormat="1" ht="15" customHeight="1">
      <c r="A107" s="249" t="s">
        <v>73</v>
      </c>
      <c r="B107" s="251" t="s">
        <v>716</v>
      </c>
      <c r="C107" s="250" t="s">
        <v>259</v>
      </c>
      <c r="D107" s="302" t="s">
        <v>74</v>
      </c>
      <c r="E107" s="280">
        <v>103</v>
      </c>
    </row>
    <row r="108" spans="1:5" ht="15" customHeight="1">
      <c r="A108" s="249" t="s">
        <v>75</v>
      </c>
      <c r="B108" s="250" t="s">
        <v>55</v>
      </c>
      <c r="C108" s="250" t="s">
        <v>56</v>
      </c>
      <c r="D108" s="252">
        <v>7778</v>
      </c>
      <c r="E108" s="234">
        <v>104</v>
      </c>
    </row>
    <row r="109" spans="1:5" ht="15" customHeight="1">
      <c r="A109" s="249" t="s">
        <v>76</v>
      </c>
      <c r="B109" s="250" t="s">
        <v>731</v>
      </c>
      <c r="C109" s="250" t="s">
        <v>379</v>
      </c>
      <c r="D109" s="252">
        <v>66885.02</v>
      </c>
      <c r="E109" s="234">
        <v>105</v>
      </c>
    </row>
    <row r="110" spans="1:5" ht="15" customHeight="1">
      <c r="A110" s="249" t="s">
        <v>77</v>
      </c>
      <c r="B110" s="250" t="s">
        <v>59</v>
      </c>
      <c r="C110" s="250" t="s">
        <v>379</v>
      </c>
      <c r="D110" s="252">
        <v>235603.35</v>
      </c>
      <c r="E110" s="234">
        <v>106</v>
      </c>
    </row>
    <row r="111" spans="1:5" ht="15" customHeight="1">
      <c r="A111" s="249" t="s">
        <v>78</v>
      </c>
      <c r="B111" s="250" t="s">
        <v>61</v>
      </c>
      <c r="C111" s="250" t="s">
        <v>379</v>
      </c>
      <c r="D111" s="252">
        <v>251099.67</v>
      </c>
      <c r="E111" s="234">
        <v>107</v>
      </c>
    </row>
    <row r="112" spans="1:5" ht="15" customHeight="1">
      <c r="A112" s="249" t="s">
        <v>79</v>
      </c>
      <c r="B112" s="250" t="s">
        <v>745</v>
      </c>
      <c r="C112" s="250" t="s">
        <v>379</v>
      </c>
      <c r="D112" s="252">
        <v>51388.7</v>
      </c>
      <c r="E112" s="234">
        <v>108</v>
      </c>
    </row>
    <row r="113" spans="1:5" ht="15" customHeight="1">
      <c r="A113" s="249" t="s">
        <v>80</v>
      </c>
      <c r="B113" s="250" t="s">
        <v>64</v>
      </c>
      <c r="C113" s="250" t="s">
        <v>379</v>
      </c>
      <c r="D113" s="252">
        <v>239416.77</v>
      </c>
      <c r="E113" s="234">
        <v>109</v>
      </c>
    </row>
    <row r="114" spans="1:5" ht="15" customHeight="1">
      <c r="A114" s="249" t="s">
        <v>81</v>
      </c>
      <c r="B114" s="250" t="s">
        <v>67</v>
      </c>
      <c r="C114" s="250" t="s">
        <v>379</v>
      </c>
      <c r="D114" s="252">
        <v>241971.11</v>
      </c>
      <c r="E114" s="234">
        <v>110</v>
      </c>
    </row>
    <row r="115" spans="1:5" ht="15" customHeight="1">
      <c r="A115" s="249" t="s">
        <v>82</v>
      </c>
      <c r="B115" s="253" t="s">
        <v>69</v>
      </c>
      <c r="C115" s="250" t="s">
        <v>379</v>
      </c>
      <c r="D115" s="252">
        <v>21542.21</v>
      </c>
      <c r="E115" s="234">
        <v>111</v>
      </c>
    </row>
    <row r="116" spans="1:5" ht="26.25" thickBot="1">
      <c r="A116" s="308" t="s">
        <v>83</v>
      </c>
      <c r="B116" s="309" t="s">
        <v>71</v>
      </c>
      <c r="C116" s="262" t="s">
        <v>379</v>
      </c>
      <c r="D116" s="263">
        <v>0</v>
      </c>
      <c r="E116" s="234">
        <v>112</v>
      </c>
    </row>
    <row r="117" spans="1:5" s="281" customFormat="1" ht="27" customHeight="1">
      <c r="A117" s="306" t="s">
        <v>84</v>
      </c>
      <c r="B117" s="307" t="s">
        <v>374</v>
      </c>
      <c r="C117" s="522" t="s">
        <v>585</v>
      </c>
      <c r="D117" s="523"/>
      <c r="E117" s="280">
        <v>113</v>
      </c>
    </row>
    <row r="118" spans="1:5" s="281" customFormat="1" ht="13.5">
      <c r="A118" s="249" t="s">
        <v>85</v>
      </c>
      <c r="B118" s="251" t="s">
        <v>716</v>
      </c>
      <c r="C118" s="250" t="s">
        <v>259</v>
      </c>
      <c r="D118" s="302" t="s">
        <v>74</v>
      </c>
      <c r="E118" s="280">
        <v>114</v>
      </c>
    </row>
    <row r="119" spans="1:5" ht="12.75">
      <c r="A119" s="249" t="s">
        <v>86</v>
      </c>
      <c r="B119" s="250" t="s">
        <v>55</v>
      </c>
      <c r="C119" s="250" t="s">
        <v>56</v>
      </c>
      <c r="D119" s="252">
        <v>7778</v>
      </c>
      <c r="E119" s="234">
        <v>115</v>
      </c>
    </row>
    <row r="120" spans="1:5" ht="12.75">
      <c r="A120" s="249" t="s">
        <v>87</v>
      </c>
      <c r="B120" s="250" t="s">
        <v>731</v>
      </c>
      <c r="C120" s="250" t="s">
        <v>379</v>
      </c>
      <c r="D120" s="252">
        <v>52190.43</v>
      </c>
      <c r="E120" s="234">
        <v>116</v>
      </c>
    </row>
    <row r="121" spans="1:5" ht="12.75" customHeight="1">
      <c r="A121" s="249" t="s">
        <v>88</v>
      </c>
      <c r="B121" s="250" t="s">
        <v>59</v>
      </c>
      <c r="C121" s="250" t="s">
        <v>379</v>
      </c>
      <c r="D121" s="252">
        <v>173713.96</v>
      </c>
      <c r="E121" s="234">
        <v>117</v>
      </c>
    </row>
    <row r="122" spans="1:5" ht="12.75" customHeight="1">
      <c r="A122" s="249" t="s">
        <v>89</v>
      </c>
      <c r="B122" s="250" t="s">
        <v>61</v>
      </c>
      <c r="C122" s="250" t="s">
        <v>379</v>
      </c>
      <c r="D122" s="252">
        <v>188418.69</v>
      </c>
      <c r="E122" s="234">
        <v>118</v>
      </c>
    </row>
    <row r="123" spans="1:5" ht="12.75" customHeight="1">
      <c r="A123" s="249" t="s">
        <v>90</v>
      </c>
      <c r="B123" s="250" t="s">
        <v>745</v>
      </c>
      <c r="C123" s="250" t="s">
        <v>379</v>
      </c>
      <c r="D123" s="252">
        <v>37485.7</v>
      </c>
      <c r="E123" s="234">
        <v>119</v>
      </c>
    </row>
    <row r="124" spans="1:5" ht="12.75" customHeight="1">
      <c r="A124" s="249" t="s">
        <v>91</v>
      </c>
      <c r="B124" s="250" t="s">
        <v>64</v>
      </c>
      <c r="C124" s="250" t="s">
        <v>379</v>
      </c>
      <c r="D124" s="252">
        <v>173850.06</v>
      </c>
      <c r="E124" s="234">
        <v>120</v>
      </c>
    </row>
    <row r="125" spans="1:5" ht="12.75" customHeight="1">
      <c r="A125" s="249" t="s">
        <v>92</v>
      </c>
      <c r="B125" s="250" t="s">
        <v>67</v>
      </c>
      <c r="C125" s="250" t="s">
        <v>379</v>
      </c>
      <c r="D125" s="252">
        <v>180053.94</v>
      </c>
      <c r="E125" s="234">
        <v>121</v>
      </c>
    </row>
    <row r="126" spans="1:5" ht="25.5">
      <c r="A126" s="249" t="s">
        <v>93</v>
      </c>
      <c r="B126" s="253" t="s">
        <v>69</v>
      </c>
      <c r="C126" s="250" t="s">
        <v>379</v>
      </c>
      <c r="D126" s="252">
        <v>15714.06</v>
      </c>
      <c r="E126" s="234">
        <v>122</v>
      </c>
    </row>
    <row r="127" spans="1:5" ht="26.25" customHeight="1" thickBot="1">
      <c r="A127" s="308" t="s">
        <v>94</v>
      </c>
      <c r="B127" s="309" t="s">
        <v>71</v>
      </c>
      <c r="C127" s="262" t="s">
        <v>379</v>
      </c>
      <c r="D127" s="263">
        <v>0</v>
      </c>
      <c r="E127" s="234">
        <v>123</v>
      </c>
    </row>
    <row r="128" spans="1:5" s="281" customFormat="1" ht="37.5" customHeight="1">
      <c r="A128" s="306" t="s">
        <v>95</v>
      </c>
      <c r="B128" s="307" t="s">
        <v>374</v>
      </c>
      <c r="C128" s="512" t="s">
        <v>96</v>
      </c>
      <c r="D128" s="513"/>
      <c r="E128" s="280">
        <v>124</v>
      </c>
    </row>
    <row r="129" spans="1:5" s="281" customFormat="1" ht="13.5" customHeight="1">
      <c r="A129" s="249" t="s">
        <v>97</v>
      </c>
      <c r="B129" s="251" t="s">
        <v>716</v>
      </c>
      <c r="C129" s="250" t="s">
        <v>259</v>
      </c>
      <c r="D129" s="302" t="s">
        <v>149</v>
      </c>
      <c r="E129" s="280">
        <v>125</v>
      </c>
    </row>
    <row r="130" spans="1:5" ht="12.75">
      <c r="A130" s="249" t="s">
        <v>98</v>
      </c>
      <c r="B130" s="250" t="s">
        <v>55</v>
      </c>
      <c r="C130" s="250" t="s">
        <v>56</v>
      </c>
      <c r="D130" s="252">
        <v>91373</v>
      </c>
      <c r="E130" s="234">
        <v>126</v>
      </c>
    </row>
    <row r="131" spans="1:5" ht="12.75">
      <c r="A131" s="249" t="s">
        <v>99</v>
      </c>
      <c r="B131" s="250" t="s">
        <v>731</v>
      </c>
      <c r="C131" s="250" t="s">
        <v>379</v>
      </c>
      <c r="D131" s="252">
        <v>29221.05</v>
      </c>
      <c r="E131" s="234">
        <v>127</v>
      </c>
    </row>
    <row r="132" spans="1:5" ht="12.75" customHeight="1">
      <c r="A132" s="249" t="s">
        <v>100</v>
      </c>
      <c r="B132" s="250" t="s">
        <v>59</v>
      </c>
      <c r="C132" s="250" t="s">
        <v>379</v>
      </c>
      <c r="D132" s="252">
        <v>297506.57</v>
      </c>
      <c r="E132" s="234">
        <v>128</v>
      </c>
    </row>
    <row r="133" spans="1:5" ht="12.75" customHeight="1">
      <c r="A133" s="249" t="s">
        <v>101</v>
      </c>
      <c r="B133" s="250" t="s">
        <v>61</v>
      </c>
      <c r="C133" s="250" t="s">
        <v>379</v>
      </c>
      <c r="D133" s="252">
        <v>286701.89</v>
      </c>
      <c r="E133" s="234">
        <v>129</v>
      </c>
    </row>
    <row r="134" spans="1:5" ht="12.75" customHeight="1">
      <c r="A134" s="249" t="s">
        <v>102</v>
      </c>
      <c r="B134" s="250" t="s">
        <v>745</v>
      </c>
      <c r="C134" s="250" t="s">
        <v>379</v>
      </c>
      <c r="D134" s="252">
        <v>40025.73</v>
      </c>
      <c r="E134" s="234">
        <v>130</v>
      </c>
    </row>
    <row r="135" spans="1:5" ht="12.75" customHeight="1">
      <c r="A135" s="249" t="s">
        <v>103</v>
      </c>
      <c r="B135" s="250" t="s">
        <v>64</v>
      </c>
      <c r="C135" s="250" t="s">
        <v>379</v>
      </c>
      <c r="D135" s="252">
        <v>360010.08</v>
      </c>
      <c r="E135" s="234">
        <v>131</v>
      </c>
    </row>
    <row r="136" spans="1:5" ht="12.75" customHeight="1">
      <c r="A136" s="249" t="s">
        <v>104</v>
      </c>
      <c r="B136" s="250" t="s">
        <v>67</v>
      </c>
      <c r="C136" s="250" t="s">
        <v>379</v>
      </c>
      <c r="D136" s="252">
        <v>304704.08</v>
      </c>
      <c r="E136" s="234">
        <v>132</v>
      </c>
    </row>
    <row r="137" spans="1:5" ht="25.5">
      <c r="A137" s="249" t="s">
        <v>105</v>
      </c>
      <c r="B137" s="253" t="s">
        <v>69</v>
      </c>
      <c r="C137" s="250" t="s">
        <v>379</v>
      </c>
      <c r="D137" s="252">
        <v>63631.96</v>
      </c>
      <c r="E137" s="234">
        <v>133</v>
      </c>
    </row>
    <row r="138" spans="1:5" ht="26.25" customHeight="1" thickBot="1">
      <c r="A138" s="308" t="s">
        <v>106</v>
      </c>
      <c r="B138" s="309" t="s">
        <v>71</v>
      </c>
      <c r="C138" s="262" t="s">
        <v>379</v>
      </c>
      <c r="D138" s="263">
        <v>0</v>
      </c>
      <c r="E138" s="234">
        <v>134</v>
      </c>
    </row>
    <row r="139" spans="1:5" ht="12.75" customHeight="1">
      <c r="A139" s="310">
        <v>48</v>
      </c>
      <c r="B139" s="311" t="s">
        <v>39</v>
      </c>
      <c r="C139" s="311" t="s">
        <v>219</v>
      </c>
      <c r="D139" s="312">
        <v>3</v>
      </c>
      <c r="E139" s="234">
        <v>135</v>
      </c>
    </row>
    <row r="140" spans="1:5" ht="12.75" customHeight="1">
      <c r="A140" s="313">
        <v>49</v>
      </c>
      <c r="B140" s="284" t="s">
        <v>40</v>
      </c>
      <c r="C140" s="284" t="s">
        <v>219</v>
      </c>
      <c r="D140" s="285">
        <v>3</v>
      </c>
      <c r="E140" s="234">
        <v>136</v>
      </c>
    </row>
    <row r="141" spans="1:5" ht="12.75" customHeight="1">
      <c r="A141" s="313">
        <v>50</v>
      </c>
      <c r="B141" s="284" t="s">
        <v>41</v>
      </c>
      <c r="C141" s="284" t="s">
        <v>219</v>
      </c>
      <c r="D141" s="285">
        <v>0</v>
      </c>
      <c r="E141" s="234">
        <v>137</v>
      </c>
    </row>
    <row r="142" spans="1:5" ht="15" customHeight="1" thickBot="1">
      <c r="A142" s="314">
        <v>51</v>
      </c>
      <c r="B142" s="287" t="s">
        <v>42</v>
      </c>
      <c r="C142" s="287" t="s">
        <v>379</v>
      </c>
      <c r="D142" s="288">
        <v>35959.23</v>
      </c>
      <c r="E142" s="234">
        <v>138</v>
      </c>
    </row>
    <row r="143" spans="1:5" s="281" customFormat="1" ht="12.75" customHeight="1">
      <c r="A143" s="315" t="s">
        <v>107</v>
      </c>
      <c r="B143" s="316"/>
      <c r="C143" s="316"/>
      <c r="D143" s="317"/>
      <c r="E143" s="280">
        <v>139</v>
      </c>
    </row>
    <row r="144" spans="1:5" ht="15" customHeight="1">
      <c r="A144" s="318">
        <v>52</v>
      </c>
      <c r="B144" s="319" t="s">
        <v>108</v>
      </c>
      <c r="C144" s="320" t="s">
        <v>219</v>
      </c>
      <c r="D144" s="321">
        <v>4</v>
      </c>
      <c r="E144" s="234">
        <v>140</v>
      </c>
    </row>
    <row r="145" spans="1:5" ht="15">
      <c r="A145" s="318">
        <v>53</v>
      </c>
      <c r="B145" s="319" t="s">
        <v>145</v>
      </c>
      <c r="C145" s="320" t="s">
        <v>219</v>
      </c>
      <c r="D145" s="321">
        <v>1</v>
      </c>
      <c r="E145" s="234">
        <v>141</v>
      </c>
    </row>
    <row r="146" spans="1:5" ht="27" customHeight="1" thickBot="1">
      <c r="A146" s="322">
        <v>54</v>
      </c>
      <c r="B146" s="323" t="s">
        <v>146</v>
      </c>
      <c r="C146" s="324" t="s">
        <v>379</v>
      </c>
      <c r="D146" s="325">
        <v>20028.76</v>
      </c>
      <c r="E146" s="234">
        <v>142</v>
      </c>
    </row>
  </sheetData>
  <sheetProtection/>
  <mergeCells count="21">
    <mergeCell ref="C78:D78"/>
    <mergeCell ref="C62:D62"/>
    <mergeCell ref="C66:D66"/>
    <mergeCell ref="C67:D67"/>
    <mergeCell ref="C70:D70"/>
    <mergeCell ref="B33:D33"/>
    <mergeCell ref="B35:D35"/>
    <mergeCell ref="C54:D54"/>
    <mergeCell ref="C58:D58"/>
    <mergeCell ref="A37:D37"/>
    <mergeCell ref="C74:D74"/>
    <mergeCell ref="C128:D128"/>
    <mergeCell ref="A3:D3"/>
    <mergeCell ref="A87:D87"/>
    <mergeCell ref="C95:D95"/>
    <mergeCell ref="C106:D106"/>
    <mergeCell ref="C117:D117"/>
    <mergeCell ref="A26:D26"/>
    <mergeCell ref="B27:D27"/>
    <mergeCell ref="B29:D29"/>
    <mergeCell ref="B31:D31"/>
  </mergeCells>
  <printOptions/>
  <pageMargins left="0.45" right="0.28" top="0.28" bottom="0.23" header="0.22" footer="0.2"/>
  <pageSetup horizontalDpi="600" verticalDpi="600" orientation="portrait" paperSize="9" scale="97" r:id="rId1"/>
  <rowBreaks count="1" manualBreakCount="1">
    <brk id="53" max="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4"/>
  <sheetViews>
    <sheetView tabSelected="1" view="pageBreakPreview" zoomScaleSheetLayoutView="100" zoomScalePageLayoutView="0" workbookViewId="0" topLeftCell="A1">
      <selection activeCell="D14" sqref="D14"/>
    </sheetView>
  </sheetViews>
  <sheetFormatPr defaultColWidth="9.140625" defaultRowHeight="12.75"/>
  <cols>
    <col min="1" max="1" width="6.421875" style="328" customWidth="1"/>
    <col min="2" max="2" width="60.140625" style="328" customWidth="1"/>
    <col min="3" max="3" width="19.7109375" style="328" customWidth="1"/>
    <col min="4" max="4" width="14.57421875" style="328" customWidth="1"/>
    <col min="5" max="5" width="0" style="329" hidden="1" customWidth="1"/>
    <col min="6" max="16384" width="9.140625" style="328" customWidth="1"/>
  </cols>
  <sheetData>
    <row r="1" ht="15.75">
      <c r="A1" s="327" t="s">
        <v>722</v>
      </c>
    </row>
    <row r="2" ht="16.5" thickBot="1">
      <c r="A2" s="327" t="s">
        <v>723</v>
      </c>
    </row>
    <row r="3" spans="1:4" ht="20.25" customHeight="1" thickBot="1">
      <c r="A3" s="553" t="s">
        <v>772</v>
      </c>
      <c r="B3" s="554"/>
      <c r="C3" s="554"/>
      <c r="D3" s="555"/>
    </row>
    <row r="4" spans="1:4" ht="36.75" customHeight="1">
      <c r="A4" s="330" t="s">
        <v>615</v>
      </c>
      <c r="B4" s="331" t="s">
        <v>255</v>
      </c>
      <c r="C4" s="331" t="s">
        <v>325</v>
      </c>
      <c r="D4" s="332" t="s">
        <v>257</v>
      </c>
    </row>
    <row r="5" spans="1:5" ht="15.75">
      <c r="A5" s="333" t="s">
        <v>536</v>
      </c>
      <c r="B5" s="334" t="s">
        <v>258</v>
      </c>
      <c r="C5" s="335" t="s">
        <v>259</v>
      </c>
      <c r="D5" s="336">
        <v>43190</v>
      </c>
      <c r="E5" s="329">
        <v>1</v>
      </c>
    </row>
    <row r="6" spans="1:5" ht="15.75">
      <c r="A6" s="333" t="s">
        <v>579</v>
      </c>
      <c r="B6" s="334" t="s">
        <v>725</v>
      </c>
      <c r="C6" s="335" t="s">
        <v>259</v>
      </c>
      <c r="D6" s="336">
        <v>42736</v>
      </c>
      <c r="E6" s="329">
        <v>2</v>
      </c>
    </row>
    <row r="7" spans="1:5" ht="16.5" thickBot="1">
      <c r="A7" s="337" t="s">
        <v>580</v>
      </c>
      <c r="B7" s="338" t="s">
        <v>727</v>
      </c>
      <c r="C7" s="339" t="s">
        <v>259</v>
      </c>
      <c r="D7" s="340">
        <v>43100</v>
      </c>
      <c r="E7" s="329">
        <v>3</v>
      </c>
    </row>
    <row r="8" spans="1:5" ht="27.75" customHeight="1">
      <c r="A8" s="341" t="s">
        <v>728</v>
      </c>
      <c r="B8" s="342"/>
      <c r="C8" s="342"/>
      <c r="D8" s="343"/>
      <c r="E8" s="344">
        <v>4</v>
      </c>
    </row>
    <row r="9" spans="1:5" ht="13.5">
      <c r="A9" s="345" t="s">
        <v>584</v>
      </c>
      <c r="B9" s="346" t="s">
        <v>729</v>
      </c>
      <c r="C9" s="347" t="s">
        <v>379</v>
      </c>
      <c r="D9" s="348">
        <v>897.96</v>
      </c>
      <c r="E9" s="344">
        <v>5</v>
      </c>
    </row>
    <row r="10" spans="1:5" ht="13.5">
      <c r="A10" s="345" t="s">
        <v>267</v>
      </c>
      <c r="B10" s="346" t="s">
        <v>730</v>
      </c>
      <c r="C10" s="347" t="s">
        <v>379</v>
      </c>
      <c r="D10" s="348">
        <v>-431545.15</v>
      </c>
      <c r="E10" s="344">
        <v>6</v>
      </c>
    </row>
    <row r="11" spans="1:5" ht="13.5">
      <c r="A11" s="345" t="s">
        <v>268</v>
      </c>
      <c r="B11" s="346" t="s">
        <v>731</v>
      </c>
      <c r="C11" s="347" t="s">
        <v>379</v>
      </c>
      <c r="D11" s="348">
        <v>115874.85</v>
      </c>
      <c r="E11" s="344">
        <v>7</v>
      </c>
    </row>
    <row r="12" spans="1:5" ht="25.5">
      <c r="A12" s="345" t="s">
        <v>270</v>
      </c>
      <c r="B12" s="349" t="s">
        <v>732</v>
      </c>
      <c r="C12" s="346" t="s">
        <v>379</v>
      </c>
      <c r="D12" s="348">
        <v>590778.72</v>
      </c>
      <c r="E12" s="344">
        <v>8</v>
      </c>
    </row>
    <row r="13" spans="1:5" ht="13.5">
      <c r="A13" s="345" t="s">
        <v>272</v>
      </c>
      <c r="B13" s="346" t="s">
        <v>733</v>
      </c>
      <c r="C13" s="347" t="s">
        <v>379</v>
      </c>
      <c r="D13" s="348">
        <v>413027.81</v>
      </c>
      <c r="E13" s="344">
        <v>9</v>
      </c>
    </row>
    <row r="14" spans="1:5" ht="13.5">
      <c r="A14" s="345" t="s">
        <v>274</v>
      </c>
      <c r="B14" s="346" t="s">
        <v>734</v>
      </c>
      <c r="C14" s="347" t="s">
        <v>379</v>
      </c>
      <c r="D14" s="348">
        <v>103485.12</v>
      </c>
      <c r="E14" s="344">
        <v>10</v>
      </c>
    </row>
    <row r="15" spans="1:5" ht="12.75">
      <c r="A15" s="345" t="s">
        <v>276</v>
      </c>
      <c r="B15" s="346" t="s">
        <v>735</v>
      </c>
      <c r="C15" s="346" t="s">
        <v>379</v>
      </c>
      <c r="D15" s="348">
        <v>74265.79</v>
      </c>
      <c r="E15" s="344">
        <v>11</v>
      </c>
    </row>
    <row r="16" spans="1:5" ht="12.75">
      <c r="A16" s="345" t="s">
        <v>395</v>
      </c>
      <c r="B16" s="346" t="s">
        <v>396</v>
      </c>
      <c r="C16" s="346" t="s">
        <v>379</v>
      </c>
      <c r="D16" s="348">
        <v>2191.92</v>
      </c>
      <c r="E16" s="344" t="s">
        <v>397</v>
      </c>
    </row>
    <row r="17" spans="1:5" ht="12.75">
      <c r="A17" s="345" t="s">
        <v>398</v>
      </c>
      <c r="B17" s="346" t="s">
        <v>399</v>
      </c>
      <c r="C17" s="346" t="s">
        <v>379</v>
      </c>
      <c r="D17" s="348">
        <v>37823.22</v>
      </c>
      <c r="E17" s="344" t="s">
        <v>400</v>
      </c>
    </row>
    <row r="18" spans="1:5" ht="12.75">
      <c r="A18" s="345" t="s">
        <v>343</v>
      </c>
      <c r="B18" s="346" t="s">
        <v>736</v>
      </c>
      <c r="C18" s="346" t="s">
        <v>379</v>
      </c>
      <c r="D18" s="348">
        <v>569178.92</v>
      </c>
      <c r="E18" s="344">
        <v>12</v>
      </c>
    </row>
    <row r="19" spans="1:5" ht="12.75">
      <c r="A19" s="345" t="s">
        <v>280</v>
      </c>
      <c r="B19" s="346" t="s">
        <v>737</v>
      </c>
      <c r="C19" s="346" t="s">
        <v>379</v>
      </c>
      <c r="D19" s="348">
        <v>569178.92</v>
      </c>
      <c r="E19" s="344">
        <v>13</v>
      </c>
    </row>
    <row r="20" spans="1:5" ht="12.75">
      <c r="A20" s="345" t="s">
        <v>282</v>
      </c>
      <c r="B20" s="346" t="s">
        <v>738</v>
      </c>
      <c r="C20" s="346" t="s">
        <v>379</v>
      </c>
      <c r="D20" s="348">
        <v>0</v>
      </c>
      <c r="E20" s="344">
        <v>14</v>
      </c>
    </row>
    <row r="21" spans="1:5" ht="12.75">
      <c r="A21" s="345" t="s">
        <v>284</v>
      </c>
      <c r="B21" s="346" t="s">
        <v>739</v>
      </c>
      <c r="C21" s="346" t="s">
        <v>379</v>
      </c>
      <c r="D21" s="348">
        <v>0</v>
      </c>
      <c r="E21" s="344">
        <v>15</v>
      </c>
    </row>
    <row r="22" spans="1:5" ht="13.5">
      <c r="A22" s="345" t="s">
        <v>286</v>
      </c>
      <c r="B22" s="346" t="s">
        <v>740</v>
      </c>
      <c r="C22" s="347" t="s">
        <v>379</v>
      </c>
      <c r="D22" s="348">
        <v>0</v>
      </c>
      <c r="E22" s="344">
        <v>16</v>
      </c>
    </row>
    <row r="23" spans="1:5" ht="13.5">
      <c r="A23" s="345" t="s">
        <v>288</v>
      </c>
      <c r="B23" s="346" t="s">
        <v>741</v>
      </c>
      <c r="C23" s="347" t="s">
        <v>379</v>
      </c>
      <c r="D23" s="348">
        <v>0</v>
      </c>
      <c r="E23" s="344">
        <v>17</v>
      </c>
    </row>
    <row r="24" spans="1:5" ht="25.5">
      <c r="A24" s="345" t="s">
        <v>401</v>
      </c>
      <c r="B24" s="349" t="s">
        <v>402</v>
      </c>
      <c r="C24" s="346" t="s">
        <v>379</v>
      </c>
      <c r="D24" s="348">
        <v>3911.95</v>
      </c>
      <c r="E24" s="344" t="s">
        <v>403</v>
      </c>
    </row>
    <row r="25" spans="1:5" ht="25.5">
      <c r="A25" s="345" t="s">
        <v>404</v>
      </c>
      <c r="B25" s="349" t="s">
        <v>405</v>
      </c>
      <c r="C25" s="346" t="s">
        <v>379</v>
      </c>
      <c r="D25" s="348">
        <v>31860.04</v>
      </c>
      <c r="E25" s="344" t="s">
        <v>406</v>
      </c>
    </row>
    <row r="26" spans="1:5" ht="13.5">
      <c r="A26" s="345" t="s">
        <v>290</v>
      </c>
      <c r="B26" s="346" t="s">
        <v>742</v>
      </c>
      <c r="C26" s="347" t="s">
        <v>379</v>
      </c>
      <c r="D26" s="348">
        <v>570076.88</v>
      </c>
      <c r="E26" s="344">
        <v>18</v>
      </c>
    </row>
    <row r="27" spans="1:5" ht="12.75">
      <c r="A27" s="345" t="s">
        <v>293</v>
      </c>
      <c r="B27" s="346" t="s">
        <v>743</v>
      </c>
      <c r="C27" s="346" t="s">
        <v>379</v>
      </c>
      <c r="D27" s="348">
        <v>845.63</v>
      </c>
      <c r="E27" s="344">
        <v>19</v>
      </c>
    </row>
    <row r="28" spans="1:5" ht="12.75">
      <c r="A28" s="345" t="s">
        <v>295</v>
      </c>
      <c r="B28" s="346" t="s">
        <v>744</v>
      </c>
      <c r="C28" s="346" t="s">
        <v>379</v>
      </c>
      <c r="D28" s="348">
        <v>-472649.77600000007</v>
      </c>
      <c r="E28" s="344">
        <v>20</v>
      </c>
    </row>
    <row r="29" spans="1:5" ht="13.5" thickBot="1">
      <c r="A29" s="350" t="s">
        <v>297</v>
      </c>
      <c r="B29" s="351" t="s">
        <v>745</v>
      </c>
      <c r="C29" s="351" t="s">
        <v>379</v>
      </c>
      <c r="D29" s="352">
        <v>137422.32</v>
      </c>
      <c r="E29" s="344">
        <v>21</v>
      </c>
    </row>
    <row r="30" spans="1:5" ht="34.5" customHeight="1">
      <c r="A30" s="563" t="s">
        <v>746</v>
      </c>
      <c r="B30" s="564"/>
      <c r="C30" s="564"/>
      <c r="D30" s="565"/>
      <c r="E30" s="344">
        <v>22</v>
      </c>
    </row>
    <row r="31" spans="1:5" ht="28.5" customHeight="1">
      <c r="A31" s="353" t="s">
        <v>747</v>
      </c>
      <c r="B31" s="545" t="s">
        <v>748</v>
      </c>
      <c r="C31" s="546"/>
      <c r="D31" s="547"/>
      <c r="E31" s="329">
        <v>23</v>
      </c>
    </row>
    <row r="32" spans="1:5" ht="12.75" customHeight="1">
      <c r="A32" s="354" t="s">
        <v>749</v>
      </c>
      <c r="B32" s="355" t="s">
        <v>750</v>
      </c>
      <c r="C32" s="346" t="s">
        <v>379</v>
      </c>
      <c r="D32" s="348">
        <v>22523.23</v>
      </c>
      <c r="E32" s="329">
        <v>24</v>
      </c>
    </row>
    <row r="33" spans="1:5" ht="29.25" customHeight="1">
      <c r="A33" s="354" t="s">
        <v>751</v>
      </c>
      <c r="B33" s="545" t="s">
        <v>752</v>
      </c>
      <c r="C33" s="546"/>
      <c r="D33" s="547"/>
      <c r="E33" s="329">
        <v>25</v>
      </c>
    </row>
    <row r="34" spans="1:5" ht="12.75">
      <c r="A34" s="354" t="s">
        <v>753</v>
      </c>
      <c r="B34" s="355" t="s">
        <v>750</v>
      </c>
      <c r="C34" s="346" t="s">
        <v>379</v>
      </c>
      <c r="D34" s="348">
        <v>131182.61</v>
      </c>
      <c r="E34" s="329">
        <v>26</v>
      </c>
    </row>
    <row r="35" spans="1:5" ht="17.25" customHeight="1">
      <c r="A35" s="354" t="s">
        <v>754</v>
      </c>
      <c r="B35" s="545" t="s">
        <v>755</v>
      </c>
      <c r="C35" s="546"/>
      <c r="D35" s="547"/>
      <c r="E35" s="329">
        <v>27</v>
      </c>
    </row>
    <row r="36" spans="1:5" ht="12.75">
      <c r="A36" s="354" t="s">
        <v>756</v>
      </c>
      <c r="B36" s="355" t="s">
        <v>750</v>
      </c>
      <c r="C36" s="346" t="s">
        <v>379</v>
      </c>
      <c r="D36" s="348">
        <v>259321.53600000008</v>
      </c>
      <c r="E36" s="329">
        <v>28</v>
      </c>
    </row>
    <row r="37" spans="1:5" ht="16.5" customHeight="1">
      <c r="A37" s="354" t="s">
        <v>757</v>
      </c>
      <c r="B37" s="545" t="s">
        <v>758</v>
      </c>
      <c r="C37" s="546"/>
      <c r="D37" s="547"/>
      <c r="E37" s="329">
        <v>29</v>
      </c>
    </row>
    <row r="38" spans="1:5" ht="12.75">
      <c r="A38" s="354" t="s">
        <v>759</v>
      </c>
      <c r="B38" s="355" t="s">
        <v>750</v>
      </c>
      <c r="C38" s="346" t="s">
        <v>379</v>
      </c>
      <c r="D38" s="348">
        <v>74265.79</v>
      </c>
      <c r="E38" s="329">
        <v>30</v>
      </c>
    </row>
    <row r="39" spans="1:5" ht="16.5" customHeight="1">
      <c r="A39" s="354" t="s">
        <v>760</v>
      </c>
      <c r="B39" s="545" t="s">
        <v>761</v>
      </c>
      <c r="C39" s="546"/>
      <c r="D39" s="547"/>
      <c r="E39" s="329">
        <v>31</v>
      </c>
    </row>
    <row r="40" spans="1:5" ht="13.5" thickBot="1">
      <c r="A40" s="356" t="s">
        <v>762</v>
      </c>
      <c r="B40" s="357" t="s">
        <v>750</v>
      </c>
      <c r="C40" s="358" t="s">
        <v>379</v>
      </c>
      <c r="D40" s="359">
        <v>144590.18</v>
      </c>
      <c r="E40" s="329">
        <v>32</v>
      </c>
    </row>
    <row r="41" spans="1:5" ht="13.5" thickBot="1">
      <c r="A41" s="548" t="s">
        <v>763</v>
      </c>
      <c r="B41" s="549"/>
      <c r="C41" s="549"/>
      <c r="D41" s="550"/>
      <c r="E41" s="329">
        <v>33</v>
      </c>
    </row>
    <row r="42" spans="1:5" ht="12.75">
      <c r="A42" s="360">
        <v>1</v>
      </c>
      <c r="B42" s="361" t="s">
        <v>764</v>
      </c>
      <c r="C42" s="362" t="s">
        <v>765</v>
      </c>
      <c r="D42" s="363"/>
      <c r="E42" s="329">
        <v>34</v>
      </c>
    </row>
    <row r="43" spans="1:5" ht="12.75">
      <c r="A43" s="364"/>
      <c r="B43" s="365" t="s">
        <v>766</v>
      </c>
      <c r="C43" s="366" t="s">
        <v>767</v>
      </c>
      <c r="D43" s="367" t="s">
        <v>675</v>
      </c>
      <c r="E43" s="329">
        <v>35</v>
      </c>
    </row>
    <row r="44" spans="1:5" ht="12.75">
      <c r="A44" s="364"/>
      <c r="B44" s="365" t="s">
        <v>768</v>
      </c>
      <c r="C44" s="366" t="s">
        <v>767</v>
      </c>
      <c r="D44" s="367" t="s">
        <v>769</v>
      </c>
      <c r="E44" s="329">
        <v>36</v>
      </c>
    </row>
    <row r="45" spans="1:5" ht="13.5" thickBot="1">
      <c r="A45" s="368"/>
      <c r="B45" s="369" t="s">
        <v>770</v>
      </c>
      <c r="C45" s="370" t="s">
        <v>379</v>
      </c>
      <c r="D45" s="371">
        <v>1.86</v>
      </c>
      <c r="E45" s="329">
        <v>37</v>
      </c>
    </row>
    <row r="46" spans="1:5" ht="12.75">
      <c r="A46" s="360">
        <v>2</v>
      </c>
      <c r="B46" s="361" t="s">
        <v>764</v>
      </c>
      <c r="C46" s="362" t="s">
        <v>771</v>
      </c>
      <c r="D46" s="363"/>
      <c r="E46" s="329">
        <v>38</v>
      </c>
    </row>
    <row r="47" spans="1:5" ht="12.75">
      <c r="A47" s="364"/>
      <c r="B47" s="365" t="s">
        <v>766</v>
      </c>
      <c r="C47" s="366" t="s">
        <v>767</v>
      </c>
      <c r="D47" s="367" t="s">
        <v>29</v>
      </c>
      <c r="E47" s="329">
        <v>39</v>
      </c>
    </row>
    <row r="48" spans="1:5" ht="12.75">
      <c r="A48" s="364"/>
      <c r="B48" s="365" t="s">
        <v>768</v>
      </c>
      <c r="C48" s="366" t="s">
        <v>767</v>
      </c>
      <c r="D48" s="367" t="s">
        <v>769</v>
      </c>
      <c r="E48" s="329">
        <v>40</v>
      </c>
    </row>
    <row r="49" spans="1:5" ht="13.5" thickBot="1">
      <c r="A49" s="368"/>
      <c r="B49" s="369" t="s">
        <v>770</v>
      </c>
      <c r="C49" s="370" t="s">
        <v>379</v>
      </c>
      <c r="D49" s="371">
        <v>1.3</v>
      </c>
      <c r="E49" s="329">
        <v>41</v>
      </c>
    </row>
    <row r="50" spans="1:5" ht="12.75">
      <c r="A50" s="360">
        <v>3</v>
      </c>
      <c r="B50" s="361" t="s">
        <v>764</v>
      </c>
      <c r="C50" s="362" t="s">
        <v>31</v>
      </c>
      <c r="D50" s="363"/>
      <c r="E50" s="329">
        <v>42</v>
      </c>
    </row>
    <row r="51" spans="1:5" ht="12.75">
      <c r="A51" s="364"/>
      <c r="B51" s="365" t="s">
        <v>766</v>
      </c>
      <c r="C51" s="366" t="s">
        <v>767</v>
      </c>
      <c r="D51" s="367" t="s">
        <v>30</v>
      </c>
      <c r="E51" s="329">
        <v>43</v>
      </c>
    </row>
    <row r="52" spans="1:5" ht="12.75">
      <c r="A52" s="364"/>
      <c r="B52" s="365" t="s">
        <v>768</v>
      </c>
      <c r="C52" s="366" t="s">
        <v>767</v>
      </c>
      <c r="D52" s="367" t="s">
        <v>769</v>
      </c>
      <c r="E52" s="329">
        <v>44</v>
      </c>
    </row>
    <row r="53" spans="1:5" ht="13.5" thickBot="1">
      <c r="A53" s="368"/>
      <c r="B53" s="369" t="s">
        <v>770</v>
      </c>
      <c r="C53" s="370" t="s">
        <v>379</v>
      </c>
      <c r="D53" s="371">
        <v>4.2</v>
      </c>
      <c r="E53" s="329">
        <v>45</v>
      </c>
    </row>
    <row r="54" spans="1:5" ht="12.75">
      <c r="A54" s="360">
        <v>4</v>
      </c>
      <c r="B54" s="361" t="s">
        <v>764</v>
      </c>
      <c r="C54" s="362" t="s">
        <v>32</v>
      </c>
      <c r="D54" s="363"/>
      <c r="E54" s="329">
        <v>46</v>
      </c>
    </row>
    <row r="55" spans="1:5" ht="12.75">
      <c r="A55" s="364"/>
      <c r="B55" s="365" t="s">
        <v>766</v>
      </c>
      <c r="C55" s="366" t="s">
        <v>767</v>
      </c>
      <c r="D55" s="367" t="s">
        <v>679</v>
      </c>
      <c r="E55" s="329">
        <v>47</v>
      </c>
    </row>
    <row r="56" spans="1:5" ht="12.75">
      <c r="A56" s="364"/>
      <c r="B56" s="365" t="s">
        <v>768</v>
      </c>
      <c r="C56" s="366" t="s">
        <v>767</v>
      </c>
      <c r="D56" s="367" t="s">
        <v>769</v>
      </c>
      <c r="E56" s="329">
        <v>48</v>
      </c>
    </row>
    <row r="57" spans="1:5" ht="13.5" thickBot="1">
      <c r="A57" s="368"/>
      <c r="B57" s="369" t="s">
        <v>770</v>
      </c>
      <c r="C57" s="370" t="s">
        <v>379</v>
      </c>
      <c r="D57" s="371">
        <v>1</v>
      </c>
      <c r="E57" s="329">
        <v>49</v>
      </c>
    </row>
    <row r="58" spans="1:5" ht="26.25" customHeight="1">
      <c r="A58" s="360">
        <v>5</v>
      </c>
      <c r="B58" s="361" t="s">
        <v>764</v>
      </c>
      <c r="C58" s="537" t="s">
        <v>33</v>
      </c>
      <c r="D58" s="538"/>
      <c r="E58" s="329">
        <v>50</v>
      </c>
    </row>
    <row r="59" spans="1:5" ht="12.75">
      <c r="A59" s="364"/>
      <c r="B59" s="365" t="s">
        <v>766</v>
      </c>
      <c r="C59" s="366" t="s">
        <v>767</v>
      </c>
      <c r="D59" s="367" t="s">
        <v>34</v>
      </c>
      <c r="E59" s="329">
        <v>51</v>
      </c>
    </row>
    <row r="60" spans="1:5" ht="12.75">
      <c r="A60" s="364"/>
      <c r="B60" s="365" t="s">
        <v>768</v>
      </c>
      <c r="C60" s="366" t="s">
        <v>767</v>
      </c>
      <c r="D60" s="367" t="s">
        <v>769</v>
      </c>
      <c r="E60" s="329">
        <v>52</v>
      </c>
    </row>
    <row r="61" spans="1:5" ht="13.5" thickBot="1">
      <c r="A61" s="368"/>
      <c r="B61" s="369" t="s">
        <v>770</v>
      </c>
      <c r="C61" s="370" t="s">
        <v>379</v>
      </c>
      <c r="D61" s="371">
        <v>0.74</v>
      </c>
      <c r="E61" s="329">
        <v>53</v>
      </c>
    </row>
    <row r="62" spans="1:5" ht="64.5" customHeight="1">
      <c r="A62" s="360">
        <v>6</v>
      </c>
      <c r="B62" s="361" t="s">
        <v>764</v>
      </c>
      <c r="C62" s="537" t="s">
        <v>752</v>
      </c>
      <c r="D62" s="538"/>
      <c r="E62" s="329">
        <v>54</v>
      </c>
    </row>
    <row r="63" spans="1:5" ht="12.75">
      <c r="A63" s="364"/>
      <c r="B63" s="365" t="s">
        <v>766</v>
      </c>
      <c r="C63" s="366" t="s">
        <v>767</v>
      </c>
      <c r="D63" s="367" t="s">
        <v>36</v>
      </c>
      <c r="E63" s="329">
        <v>55</v>
      </c>
    </row>
    <row r="64" spans="1:5" ht="12.75">
      <c r="A64" s="364"/>
      <c r="B64" s="365" t="s">
        <v>768</v>
      </c>
      <c r="C64" s="366" t="s">
        <v>767</v>
      </c>
      <c r="D64" s="367" t="s">
        <v>769</v>
      </c>
      <c r="E64" s="329">
        <v>56</v>
      </c>
    </row>
    <row r="65" spans="1:5" ht="13.5" thickBot="1">
      <c r="A65" s="368"/>
      <c r="B65" s="369" t="s">
        <v>770</v>
      </c>
      <c r="C65" s="370" t="s">
        <v>379</v>
      </c>
      <c r="D65" s="371">
        <v>4.31</v>
      </c>
      <c r="E65" s="329">
        <v>57</v>
      </c>
    </row>
    <row r="66" spans="1:5" ht="54.75" customHeight="1">
      <c r="A66" s="360">
        <v>7</v>
      </c>
      <c r="B66" s="361" t="s">
        <v>764</v>
      </c>
      <c r="C66" s="537" t="s">
        <v>758</v>
      </c>
      <c r="D66" s="538"/>
      <c r="E66" s="329">
        <v>58</v>
      </c>
    </row>
    <row r="67" spans="1:5" ht="12.75">
      <c r="A67" s="364"/>
      <c r="B67" s="365" t="s">
        <v>766</v>
      </c>
      <c r="C67" s="366" t="s">
        <v>767</v>
      </c>
      <c r="D67" s="367" t="s">
        <v>675</v>
      </c>
      <c r="E67" s="329">
        <v>59</v>
      </c>
    </row>
    <row r="68" spans="1:5" ht="12.75">
      <c r="A68" s="364"/>
      <c r="B68" s="365" t="s">
        <v>768</v>
      </c>
      <c r="C68" s="366" t="s">
        <v>767</v>
      </c>
      <c r="D68" s="367" t="s">
        <v>769</v>
      </c>
      <c r="E68" s="329">
        <v>60</v>
      </c>
    </row>
    <row r="69" spans="1:5" ht="13.5" thickBot="1">
      <c r="A69" s="368"/>
      <c r="B69" s="369" t="s">
        <v>770</v>
      </c>
      <c r="C69" s="370" t="s">
        <v>379</v>
      </c>
      <c r="D69" s="371">
        <v>2.44</v>
      </c>
      <c r="E69" s="329">
        <v>61</v>
      </c>
    </row>
    <row r="70" spans="1:5" ht="27" customHeight="1">
      <c r="A70" s="360">
        <v>8</v>
      </c>
      <c r="B70" s="361" t="s">
        <v>764</v>
      </c>
      <c r="C70" s="537" t="s">
        <v>37</v>
      </c>
      <c r="D70" s="538"/>
      <c r="E70" s="329">
        <v>62</v>
      </c>
    </row>
    <row r="71" spans="1:5" ht="12.75">
      <c r="A71" s="364"/>
      <c r="B71" s="365" t="s">
        <v>766</v>
      </c>
      <c r="C71" s="541" t="s">
        <v>628</v>
      </c>
      <c r="D71" s="542"/>
      <c r="E71" s="329">
        <v>63</v>
      </c>
    </row>
    <row r="72" spans="1:5" ht="12.75">
      <c r="A72" s="364"/>
      <c r="B72" s="365" t="s">
        <v>768</v>
      </c>
      <c r="C72" s="543" t="s">
        <v>407</v>
      </c>
      <c r="D72" s="544"/>
      <c r="E72" s="329">
        <v>64</v>
      </c>
    </row>
    <row r="73" spans="1:5" ht="13.5" thickBot="1">
      <c r="A73" s="368"/>
      <c r="B73" s="369" t="s">
        <v>770</v>
      </c>
      <c r="C73" s="370" t="s">
        <v>379</v>
      </c>
      <c r="D73" s="371">
        <v>144590.18</v>
      </c>
      <c r="E73" s="329">
        <v>65</v>
      </c>
    </row>
    <row r="74" spans="1:5" ht="29.25" customHeight="1">
      <c r="A74" s="360">
        <v>9</v>
      </c>
      <c r="B74" s="361" t="s">
        <v>764</v>
      </c>
      <c r="C74" s="537" t="s">
        <v>581</v>
      </c>
      <c r="D74" s="538"/>
      <c r="E74" s="329">
        <v>66</v>
      </c>
    </row>
    <row r="75" spans="1:5" ht="12.75">
      <c r="A75" s="364"/>
      <c r="B75" s="365" t="s">
        <v>766</v>
      </c>
      <c r="C75" s="366" t="s">
        <v>767</v>
      </c>
      <c r="D75" s="367" t="s">
        <v>679</v>
      </c>
      <c r="E75" s="329">
        <v>67</v>
      </c>
    </row>
    <row r="76" spans="1:5" ht="12.75">
      <c r="A76" s="364"/>
      <c r="B76" s="365" t="s">
        <v>768</v>
      </c>
      <c r="C76" s="366" t="s">
        <v>767</v>
      </c>
      <c r="D76" s="367" t="s">
        <v>769</v>
      </c>
      <c r="E76" s="329">
        <v>68</v>
      </c>
    </row>
    <row r="77" spans="1:5" ht="13.5" thickBot="1">
      <c r="A77" s="368"/>
      <c r="B77" s="369" t="s">
        <v>770</v>
      </c>
      <c r="C77" s="370" t="s">
        <v>379</v>
      </c>
      <c r="D77" s="371">
        <v>0</v>
      </c>
      <c r="E77" s="329">
        <v>69</v>
      </c>
    </row>
    <row r="78" spans="1:5" ht="30" customHeight="1">
      <c r="A78" s="360">
        <v>10</v>
      </c>
      <c r="B78" s="361" t="s">
        <v>764</v>
      </c>
      <c r="C78" s="537" t="s">
        <v>408</v>
      </c>
      <c r="D78" s="538"/>
      <c r="E78" s="329">
        <v>70</v>
      </c>
    </row>
    <row r="79" spans="1:5" ht="12.75">
      <c r="A79" s="364"/>
      <c r="B79" s="365" t="s">
        <v>766</v>
      </c>
      <c r="C79" s="539" t="s">
        <v>675</v>
      </c>
      <c r="D79" s="540"/>
      <c r="E79" s="329">
        <v>71</v>
      </c>
    </row>
    <row r="80" spans="1:5" ht="12.75">
      <c r="A80" s="364"/>
      <c r="B80" s="365" t="s">
        <v>768</v>
      </c>
      <c r="C80" s="543" t="s">
        <v>409</v>
      </c>
      <c r="D80" s="544"/>
      <c r="E80" s="329">
        <v>72</v>
      </c>
    </row>
    <row r="81" spans="1:5" ht="13.5" thickBot="1">
      <c r="A81" s="368"/>
      <c r="B81" s="369" t="s">
        <v>770</v>
      </c>
      <c r="C81" s="370" t="s">
        <v>379</v>
      </c>
      <c r="D81" s="371">
        <v>2191.92</v>
      </c>
      <c r="E81" s="329">
        <v>73</v>
      </c>
    </row>
    <row r="82" spans="1:5" ht="25.5" customHeight="1">
      <c r="A82" s="360">
        <v>11</v>
      </c>
      <c r="B82" s="361" t="s">
        <v>764</v>
      </c>
      <c r="C82" s="537" t="s">
        <v>410</v>
      </c>
      <c r="D82" s="538"/>
      <c r="E82" s="329" t="s">
        <v>411</v>
      </c>
    </row>
    <row r="83" spans="1:5" ht="12.75">
      <c r="A83" s="364"/>
      <c r="B83" s="365" t="s">
        <v>766</v>
      </c>
      <c r="C83" s="539" t="s">
        <v>675</v>
      </c>
      <c r="D83" s="540"/>
      <c r="E83" s="329" t="s">
        <v>412</v>
      </c>
    </row>
    <row r="84" spans="1:5" ht="12.75">
      <c r="A84" s="364"/>
      <c r="B84" s="365" t="s">
        <v>768</v>
      </c>
      <c r="C84" s="543" t="s">
        <v>409</v>
      </c>
      <c r="D84" s="544"/>
      <c r="E84" s="329" t="s">
        <v>413</v>
      </c>
    </row>
    <row r="85" spans="1:5" ht="13.5" thickBot="1">
      <c r="A85" s="368"/>
      <c r="B85" s="369" t="s">
        <v>770</v>
      </c>
      <c r="C85" s="370" t="s">
        <v>379</v>
      </c>
      <c r="D85" s="371">
        <v>33787.8</v>
      </c>
      <c r="E85" s="329" t="s">
        <v>414</v>
      </c>
    </row>
    <row r="86" spans="1:5" ht="41.25" customHeight="1">
      <c r="A86" s="360">
        <v>12</v>
      </c>
      <c r="B86" s="361" t="s">
        <v>764</v>
      </c>
      <c r="C86" s="537" t="s">
        <v>583</v>
      </c>
      <c r="D86" s="538"/>
      <c r="E86" s="329">
        <v>74</v>
      </c>
    </row>
    <row r="87" spans="1:5" ht="12.75">
      <c r="A87" s="364"/>
      <c r="B87" s="365" t="s">
        <v>766</v>
      </c>
      <c r="C87" s="366" t="s">
        <v>767</v>
      </c>
      <c r="D87" s="367" t="s">
        <v>675</v>
      </c>
      <c r="E87" s="329">
        <v>75</v>
      </c>
    </row>
    <row r="88" spans="1:5" ht="12.75">
      <c r="A88" s="364"/>
      <c r="B88" s="365" t="s">
        <v>768</v>
      </c>
      <c r="C88" s="366" t="s">
        <v>767</v>
      </c>
      <c r="D88" s="367" t="s">
        <v>769</v>
      </c>
      <c r="E88" s="329">
        <v>76</v>
      </c>
    </row>
    <row r="89" spans="1:5" ht="13.5" thickBot="1">
      <c r="A89" s="368"/>
      <c r="B89" s="369" t="s">
        <v>770</v>
      </c>
      <c r="C89" s="370" t="s">
        <v>379</v>
      </c>
      <c r="D89" s="371">
        <v>0.16</v>
      </c>
      <c r="E89" s="329">
        <v>77</v>
      </c>
    </row>
    <row r="90" spans="1:5" s="377" customFormat="1" ht="12.75">
      <c r="A90" s="372" t="s">
        <v>38</v>
      </c>
      <c r="B90" s="373"/>
      <c r="C90" s="374"/>
      <c r="D90" s="375"/>
      <c r="E90" s="376">
        <v>78</v>
      </c>
    </row>
    <row r="91" spans="1:5" ht="12.75">
      <c r="A91" s="378">
        <v>27</v>
      </c>
      <c r="B91" s="379" t="s">
        <v>39</v>
      </c>
      <c r="C91" s="380" t="s">
        <v>219</v>
      </c>
      <c r="D91" s="381">
        <v>5</v>
      </c>
      <c r="E91" s="329">
        <v>79</v>
      </c>
    </row>
    <row r="92" spans="1:5" ht="12.75">
      <c r="A92" s="378">
        <v>28</v>
      </c>
      <c r="B92" s="379" t="s">
        <v>40</v>
      </c>
      <c r="C92" s="380" t="s">
        <v>219</v>
      </c>
      <c r="D92" s="381">
        <v>5</v>
      </c>
      <c r="E92" s="329">
        <v>80</v>
      </c>
    </row>
    <row r="93" spans="1:5" ht="12.75">
      <c r="A93" s="378">
        <v>29</v>
      </c>
      <c r="B93" s="379" t="s">
        <v>41</v>
      </c>
      <c r="C93" s="380" t="s">
        <v>219</v>
      </c>
      <c r="D93" s="381">
        <v>0</v>
      </c>
      <c r="E93" s="329">
        <v>81</v>
      </c>
    </row>
    <row r="94" spans="1:5" ht="13.5" thickBot="1">
      <c r="A94" s="378">
        <v>30</v>
      </c>
      <c r="B94" s="382" t="s">
        <v>42</v>
      </c>
      <c r="C94" s="383" t="s">
        <v>379</v>
      </c>
      <c r="D94" s="384">
        <v>0</v>
      </c>
      <c r="E94" s="329">
        <v>82</v>
      </c>
    </row>
    <row r="95" spans="1:5" s="377" customFormat="1" ht="17.25" customHeight="1">
      <c r="A95" s="556" t="s">
        <v>43</v>
      </c>
      <c r="B95" s="557"/>
      <c r="C95" s="557"/>
      <c r="D95" s="558"/>
      <c r="E95" s="376">
        <v>83</v>
      </c>
    </row>
    <row r="96" spans="1:5" ht="25.5">
      <c r="A96" s="385">
        <v>31</v>
      </c>
      <c r="B96" s="386" t="s">
        <v>44</v>
      </c>
      <c r="C96" s="387" t="s">
        <v>379</v>
      </c>
      <c r="D96" s="388">
        <v>441880.78</v>
      </c>
      <c r="E96" s="329">
        <v>84</v>
      </c>
    </row>
    <row r="97" spans="1:5" ht="12.75">
      <c r="A97" s="385">
        <v>32</v>
      </c>
      <c r="B97" s="387" t="s">
        <v>45</v>
      </c>
      <c r="C97" s="387" t="s">
        <v>379</v>
      </c>
      <c r="D97" s="388">
        <v>29781.78</v>
      </c>
      <c r="E97" s="329">
        <v>85</v>
      </c>
    </row>
    <row r="98" spans="1:5" ht="12.75">
      <c r="A98" s="385">
        <v>33</v>
      </c>
      <c r="B98" s="387" t="s">
        <v>46</v>
      </c>
      <c r="C98" s="387" t="s">
        <v>379</v>
      </c>
      <c r="D98" s="388">
        <v>471662.56</v>
      </c>
      <c r="E98" s="329">
        <v>86</v>
      </c>
    </row>
    <row r="99" spans="1:5" ht="12.75" customHeight="1">
      <c r="A99" s="385">
        <v>34</v>
      </c>
      <c r="B99" s="386" t="s">
        <v>47</v>
      </c>
      <c r="C99" s="387" t="s">
        <v>379</v>
      </c>
      <c r="D99" s="388">
        <v>369338.84</v>
      </c>
      <c r="E99" s="329">
        <v>87</v>
      </c>
    </row>
    <row r="100" spans="1:5" ht="12.75" customHeight="1">
      <c r="A100" s="385">
        <v>35</v>
      </c>
      <c r="B100" s="387" t="s">
        <v>48</v>
      </c>
      <c r="C100" s="387" t="s">
        <v>379</v>
      </c>
      <c r="D100" s="388">
        <v>35646.69</v>
      </c>
      <c r="E100" s="329">
        <v>88</v>
      </c>
    </row>
    <row r="101" spans="1:5" ht="13.5" thickBot="1">
      <c r="A101" s="389">
        <v>36</v>
      </c>
      <c r="B101" s="390" t="s">
        <v>49</v>
      </c>
      <c r="C101" s="390" t="s">
        <v>379</v>
      </c>
      <c r="D101" s="391">
        <v>404985.53</v>
      </c>
      <c r="E101" s="329">
        <v>89</v>
      </c>
    </row>
    <row r="102" spans="1:5" s="377" customFormat="1" ht="29.25" customHeight="1">
      <c r="A102" s="392" t="s">
        <v>50</v>
      </c>
      <c r="B102" s="393"/>
      <c r="C102" s="394"/>
      <c r="D102" s="395"/>
      <c r="E102" s="376">
        <v>90</v>
      </c>
    </row>
    <row r="103" spans="1:5" s="377" customFormat="1" ht="18.75">
      <c r="A103" s="396" t="s">
        <v>51</v>
      </c>
      <c r="B103" s="397" t="s">
        <v>374</v>
      </c>
      <c r="C103" s="559" t="s">
        <v>52</v>
      </c>
      <c r="D103" s="560"/>
      <c r="E103" s="376">
        <v>91</v>
      </c>
    </row>
    <row r="104" spans="1:5" s="377" customFormat="1" ht="15" customHeight="1">
      <c r="A104" s="396" t="s">
        <v>53</v>
      </c>
      <c r="B104" s="397" t="s">
        <v>716</v>
      </c>
      <c r="C104" s="346" t="s">
        <v>259</v>
      </c>
      <c r="D104" s="398" t="s">
        <v>148</v>
      </c>
      <c r="E104" s="376">
        <v>92</v>
      </c>
    </row>
    <row r="105" spans="1:5" ht="15" customHeight="1">
      <c r="A105" s="396" t="s">
        <v>54</v>
      </c>
      <c r="B105" s="399" t="s">
        <v>55</v>
      </c>
      <c r="C105" s="346" t="s">
        <v>56</v>
      </c>
      <c r="D105" s="348">
        <v>515.8</v>
      </c>
      <c r="E105" s="329">
        <v>93</v>
      </c>
    </row>
    <row r="106" spans="1:5" ht="15" customHeight="1">
      <c r="A106" s="396" t="s">
        <v>57</v>
      </c>
      <c r="B106" s="399" t="s">
        <v>731</v>
      </c>
      <c r="C106" s="346" t="s">
        <v>379</v>
      </c>
      <c r="D106" s="348">
        <v>312980.65</v>
      </c>
      <c r="E106" s="329">
        <v>94</v>
      </c>
    </row>
    <row r="107" spans="1:5" ht="15" customHeight="1">
      <c r="A107" s="396" t="s">
        <v>58</v>
      </c>
      <c r="B107" s="399" t="s">
        <v>59</v>
      </c>
      <c r="C107" s="346" t="s">
        <v>379</v>
      </c>
      <c r="D107" s="348">
        <v>900200.41</v>
      </c>
      <c r="E107" s="329">
        <v>95</v>
      </c>
    </row>
    <row r="108" spans="1:5" ht="15" customHeight="1">
      <c r="A108" s="396" t="s">
        <v>60</v>
      </c>
      <c r="B108" s="399" t="s">
        <v>61</v>
      </c>
      <c r="C108" s="346" t="s">
        <v>379</v>
      </c>
      <c r="D108" s="348">
        <v>944309.19</v>
      </c>
      <c r="E108" s="329">
        <v>96</v>
      </c>
    </row>
    <row r="109" spans="1:5" ht="15" customHeight="1">
      <c r="A109" s="396" t="s">
        <v>62</v>
      </c>
      <c r="B109" s="399" t="s">
        <v>745</v>
      </c>
      <c r="C109" s="346" t="s">
        <v>379</v>
      </c>
      <c r="D109" s="348">
        <v>268871.87</v>
      </c>
      <c r="E109" s="329">
        <v>97</v>
      </c>
    </row>
    <row r="110" spans="1:5" ht="15" customHeight="1">
      <c r="A110" s="396" t="s">
        <v>63</v>
      </c>
      <c r="B110" s="399" t="s">
        <v>64</v>
      </c>
      <c r="C110" s="346" t="s">
        <v>379</v>
      </c>
      <c r="D110" s="348">
        <v>900200.26</v>
      </c>
      <c r="E110" s="329">
        <v>98</v>
      </c>
    </row>
    <row r="111" spans="1:5" ht="15" customHeight="1">
      <c r="A111" s="396" t="s">
        <v>66</v>
      </c>
      <c r="B111" s="399" t="s">
        <v>67</v>
      </c>
      <c r="C111" s="346" t="s">
        <v>379</v>
      </c>
      <c r="D111" s="348">
        <v>991784.4</v>
      </c>
      <c r="E111" s="329">
        <v>99</v>
      </c>
    </row>
    <row r="112" spans="1:5" ht="15" customHeight="1">
      <c r="A112" s="396" t="s">
        <v>68</v>
      </c>
      <c r="B112" s="400" t="s">
        <v>69</v>
      </c>
      <c r="C112" s="346" t="s">
        <v>379</v>
      </c>
      <c r="D112" s="348">
        <v>144455.44</v>
      </c>
      <c r="E112" s="329">
        <v>100</v>
      </c>
    </row>
    <row r="113" spans="1:5" ht="15" customHeight="1" thickBot="1">
      <c r="A113" s="356" t="s">
        <v>70</v>
      </c>
      <c r="B113" s="401" t="s">
        <v>71</v>
      </c>
      <c r="C113" s="358" t="s">
        <v>379</v>
      </c>
      <c r="D113" s="359">
        <v>3424.06</v>
      </c>
      <c r="E113" s="329">
        <v>101</v>
      </c>
    </row>
    <row r="114" spans="1:5" s="377" customFormat="1" ht="18.75">
      <c r="A114" s="402" t="s">
        <v>72</v>
      </c>
      <c r="B114" s="403" t="s">
        <v>374</v>
      </c>
      <c r="C114" s="561" t="s">
        <v>607</v>
      </c>
      <c r="D114" s="562"/>
      <c r="E114" s="376">
        <v>102</v>
      </c>
    </row>
    <row r="115" spans="1:5" s="377" customFormat="1" ht="15" customHeight="1">
      <c r="A115" s="345" t="s">
        <v>73</v>
      </c>
      <c r="B115" s="347" t="s">
        <v>716</v>
      </c>
      <c r="C115" s="346" t="s">
        <v>259</v>
      </c>
      <c r="D115" s="398" t="s">
        <v>74</v>
      </c>
      <c r="E115" s="376">
        <v>103</v>
      </c>
    </row>
    <row r="116" spans="1:5" ht="15" customHeight="1">
      <c r="A116" s="345" t="s">
        <v>75</v>
      </c>
      <c r="B116" s="346" t="s">
        <v>55</v>
      </c>
      <c r="C116" s="346" t="s">
        <v>56</v>
      </c>
      <c r="D116" s="348">
        <v>6761</v>
      </c>
      <c r="E116" s="329">
        <v>104</v>
      </c>
    </row>
    <row r="117" spans="1:5" ht="15" customHeight="1">
      <c r="A117" s="345" t="s">
        <v>76</v>
      </c>
      <c r="B117" s="346" t="s">
        <v>731</v>
      </c>
      <c r="C117" s="346" t="s">
        <v>379</v>
      </c>
      <c r="D117" s="348">
        <v>51388.7</v>
      </c>
      <c r="E117" s="329">
        <v>105</v>
      </c>
    </row>
    <row r="118" spans="1:5" ht="15" customHeight="1">
      <c r="A118" s="345" t="s">
        <v>77</v>
      </c>
      <c r="B118" s="346" t="s">
        <v>59</v>
      </c>
      <c r="C118" s="346" t="s">
        <v>379</v>
      </c>
      <c r="D118" s="348">
        <v>272390.58</v>
      </c>
      <c r="E118" s="329">
        <v>106</v>
      </c>
    </row>
    <row r="119" spans="1:5" ht="15" customHeight="1">
      <c r="A119" s="345" t="s">
        <v>78</v>
      </c>
      <c r="B119" s="346" t="s">
        <v>61</v>
      </c>
      <c r="C119" s="346" t="s">
        <v>379</v>
      </c>
      <c r="D119" s="348">
        <v>284028.12</v>
      </c>
      <c r="E119" s="329">
        <v>107</v>
      </c>
    </row>
    <row r="120" spans="1:5" ht="15" customHeight="1">
      <c r="A120" s="345" t="s">
        <v>79</v>
      </c>
      <c r="B120" s="346" t="s">
        <v>745</v>
      </c>
      <c r="C120" s="346" t="s">
        <v>379</v>
      </c>
      <c r="D120" s="348">
        <v>39751.16</v>
      </c>
      <c r="E120" s="329">
        <v>108</v>
      </c>
    </row>
    <row r="121" spans="1:5" ht="15" customHeight="1">
      <c r="A121" s="345" t="s">
        <v>80</v>
      </c>
      <c r="B121" s="346" t="s">
        <v>64</v>
      </c>
      <c r="C121" s="346" t="s">
        <v>379</v>
      </c>
      <c r="D121" s="348">
        <v>220039.24</v>
      </c>
      <c r="E121" s="329">
        <v>109</v>
      </c>
    </row>
    <row r="122" spans="1:5" ht="15" customHeight="1">
      <c r="A122" s="345" t="s">
        <v>81</v>
      </c>
      <c r="B122" s="346" t="s">
        <v>67</v>
      </c>
      <c r="C122" s="346" t="s">
        <v>379</v>
      </c>
      <c r="D122" s="348">
        <v>234409.18</v>
      </c>
      <c r="E122" s="329">
        <v>110</v>
      </c>
    </row>
    <row r="123" spans="1:5" ht="15" customHeight="1">
      <c r="A123" s="345" t="s">
        <v>82</v>
      </c>
      <c r="B123" s="349" t="s">
        <v>69</v>
      </c>
      <c r="C123" s="346" t="s">
        <v>379</v>
      </c>
      <c r="D123" s="348">
        <v>10772.21</v>
      </c>
      <c r="E123" s="329">
        <v>111</v>
      </c>
    </row>
    <row r="124" spans="1:5" ht="26.25" thickBot="1">
      <c r="A124" s="404" t="s">
        <v>83</v>
      </c>
      <c r="B124" s="405" t="s">
        <v>71</v>
      </c>
      <c r="C124" s="358" t="s">
        <v>379</v>
      </c>
      <c r="D124" s="359">
        <v>0</v>
      </c>
      <c r="E124" s="329">
        <v>112</v>
      </c>
    </row>
    <row r="125" spans="1:5" s="377" customFormat="1" ht="18.75">
      <c r="A125" s="402" t="s">
        <v>84</v>
      </c>
      <c r="B125" s="403" t="s">
        <v>374</v>
      </c>
      <c r="C125" s="561" t="s">
        <v>585</v>
      </c>
      <c r="D125" s="562"/>
      <c r="E125" s="376">
        <v>113</v>
      </c>
    </row>
    <row r="126" spans="1:5" s="377" customFormat="1" ht="13.5">
      <c r="A126" s="345" t="s">
        <v>85</v>
      </c>
      <c r="B126" s="347" t="s">
        <v>716</v>
      </c>
      <c r="C126" s="346" t="s">
        <v>259</v>
      </c>
      <c r="D126" s="398" t="s">
        <v>74</v>
      </c>
      <c r="E126" s="376">
        <v>114</v>
      </c>
    </row>
    <row r="127" spans="1:5" ht="12.75">
      <c r="A127" s="345" t="s">
        <v>86</v>
      </c>
      <c r="B127" s="346" t="s">
        <v>55</v>
      </c>
      <c r="C127" s="346" t="s">
        <v>56</v>
      </c>
      <c r="D127" s="348">
        <v>6761</v>
      </c>
      <c r="E127" s="329">
        <v>115</v>
      </c>
    </row>
    <row r="128" spans="1:5" ht="12.75">
      <c r="A128" s="345" t="s">
        <v>87</v>
      </c>
      <c r="B128" s="346" t="s">
        <v>731</v>
      </c>
      <c r="C128" s="346" t="s">
        <v>379</v>
      </c>
      <c r="D128" s="348">
        <v>37485.7</v>
      </c>
      <c r="E128" s="329">
        <v>116</v>
      </c>
    </row>
    <row r="129" spans="1:5" ht="12.75" customHeight="1">
      <c r="A129" s="345" t="s">
        <v>88</v>
      </c>
      <c r="B129" s="346" t="s">
        <v>59</v>
      </c>
      <c r="C129" s="346" t="s">
        <v>379</v>
      </c>
      <c r="D129" s="348">
        <v>171542.45</v>
      </c>
      <c r="E129" s="329">
        <v>117</v>
      </c>
    </row>
    <row r="130" spans="1:5" ht="12.75" customHeight="1">
      <c r="A130" s="345" t="s">
        <v>89</v>
      </c>
      <c r="B130" s="346" t="s">
        <v>61</v>
      </c>
      <c r="C130" s="346" t="s">
        <v>379</v>
      </c>
      <c r="D130" s="348">
        <v>176357.47</v>
      </c>
      <c r="E130" s="329">
        <v>118</v>
      </c>
    </row>
    <row r="131" spans="1:5" ht="12.75" customHeight="1">
      <c r="A131" s="345" t="s">
        <v>90</v>
      </c>
      <c r="B131" s="346" t="s">
        <v>745</v>
      </c>
      <c r="C131" s="346" t="s">
        <v>379</v>
      </c>
      <c r="D131" s="348">
        <v>32670.68</v>
      </c>
      <c r="E131" s="329">
        <v>119</v>
      </c>
    </row>
    <row r="132" spans="1:5" ht="12.75" customHeight="1">
      <c r="A132" s="345" t="s">
        <v>91</v>
      </c>
      <c r="B132" s="346" t="s">
        <v>64</v>
      </c>
      <c r="C132" s="346" t="s">
        <v>379</v>
      </c>
      <c r="D132" s="348">
        <v>169442.02</v>
      </c>
      <c r="E132" s="329">
        <v>120</v>
      </c>
    </row>
    <row r="133" spans="1:5" ht="12.75" customHeight="1">
      <c r="A133" s="345" t="s">
        <v>92</v>
      </c>
      <c r="B133" s="346" t="s">
        <v>67</v>
      </c>
      <c r="C133" s="346" t="s">
        <v>379</v>
      </c>
      <c r="D133" s="348">
        <v>177510</v>
      </c>
      <c r="E133" s="329">
        <v>121</v>
      </c>
    </row>
    <row r="134" spans="1:5" ht="25.5">
      <c r="A134" s="345" t="s">
        <v>93</v>
      </c>
      <c r="B134" s="349" t="s">
        <v>69</v>
      </c>
      <c r="C134" s="346" t="s">
        <v>379</v>
      </c>
      <c r="D134" s="348">
        <v>8853.46</v>
      </c>
      <c r="E134" s="329">
        <v>122</v>
      </c>
    </row>
    <row r="135" spans="1:5" ht="26.25" customHeight="1" thickBot="1">
      <c r="A135" s="404" t="s">
        <v>94</v>
      </c>
      <c r="B135" s="405" t="s">
        <v>71</v>
      </c>
      <c r="C135" s="358" t="s">
        <v>379</v>
      </c>
      <c r="D135" s="359">
        <v>0</v>
      </c>
      <c r="E135" s="329">
        <v>123</v>
      </c>
    </row>
    <row r="136" spans="1:5" s="377" customFormat="1" ht="18.75">
      <c r="A136" s="402" t="s">
        <v>95</v>
      </c>
      <c r="B136" s="403" t="s">
        <v>374</v>
      </c>
      <c r="C136" s="551" t="s">
        <v>96</v>
      </c>
      <c r="D136" s="552"/>
      <c r="E136" s="376">
        <v>124</v>
      </c>
    </row>
    <row r="137" spans="1:5" s="377" customFormat="1" ht="13.5" customHeight="1">
      <c r="A137" s="345" t="s">
        <v>97</v>
      </c>
      <c r="B137" s="347" t="s">
        <v>716</v>
      </c>
      <c r="C137" s="346" t="s">
        <v>259</v>
      </c>
      <c r="D137" s="398" t="s">
        <v>149</v>
      </c>
      <c r="E137" s="376">
        <v>125</v>
      </c>
    </row>
    <row r="138" spans="1:5" ht="12.75">
      <c r="A138" s="345" t="s">
        <v>98</v>
      </c>
      <c r="B138" s="346" t="s">
        <v>55</v>
      </c>
      <c r="C138" s="346" t="s">
        <v>56</v>
      </c>
      <c r="D138" s="348">
        <v>71927.67160493828</v>
      </c>
      <c r="E138" s="329">
        <v>126</v>
      </c>
    </row>
    <row r="139" spans="1:5" ht="12.75">
      <c r="A139" s="345" t="s">
        <v>99</v>
      </c>
      <c r="B139" s="346" t="s">
        <v>731</v>
      </c>
      <c r="C139" s="346" t="s">
        <v>379</v>
      </c>
      <c r="D139" s="348">
        <v>40025.73</v>
      </c>
      <c r="E139" s="329">
        <v>127</v>
      </c>
    </row>
    <row r="140" spans="1:5" ht="12.75" customHeight="1">
      <c r="A140" s="345" t="s">
        <v>100</v>
      </c>
      <c r="B140" s="346" t="s">
        <v>59</v>
      </c>
      <c r="C140" s="346" t="s">
        <v>379</v>
      </c>
      <c r="D140" s="348">
        <v>264507.21</v>
      </c>
      <c r="E140" s="329">
        <v>128</v>
      </c>
    </row>
    <row r="141" spans="1:5" ht="12.75" customHeight="1">
      <c r="A141" s="345" t="s">
        <v>101</v>
      </c>
      <c r="B141" s="346" t="s">
        <v>61</v>
      </c>
      <c r="C141" s="346" t="s">
        <v>379</v>
      </c>
      <c r="D141" s="348">
        <v>276487.81</v>
      </c>
      <c r="E141" s="329">
        <v>129</v>
      </c>
    </row>
    <row r="142" spans="1:5" ht="12.75" customHeight="1">
      <c r="A142" s="345" t="s">
        <v>102</v>
      </c>
      <c r="B142" s="346" t="s">
        <v>745</v>
      </c>
      <c r="C142" s="346" t="s">
        <v>379</v>
      </c>
      <c r="D142" s="348">
        <v>28045.13</v>
      </c>
      <c r="E142" s="329">
        <v>130</v>
      </c>
    </row>
    <row r="143" spans="1:5" ht="12.75" customHeight="1">
      <c r="A143" s="345" t="s">
        <v>103</v>
      </c>
      <c r="B143" s="346" t="s">
        <v>64</v>
      </c>
      <c r="C143" s="346" t="s">
        <v>379</v>
      </c>
      <c r="D143" s="348">
        <v>296975.51</v>
      </c>
      <c r="E143" s="329">
        <v>131</v>
      </c>
    </row>
    <row r="144" spans="1:5" ht="12.75" customHeight="1">
      <c r="A144" s="345" t="s">
        <v>104</v>
      </c>
      <c r="B144" s="346" t="s">
        <v>67</v>
      </c>
      <c r="C144" s="346" t="s">
        <v>379</v>
      </c>
      <c r="D144" s="348">
        <v>249014.95</v>
      </c>
      <c r="E144" s="329">
        <v>132</v>
      </c>
    </row>
    <row r="145" spans="1:5" ht="25.5">
      <c r="A145" s="345" t="s">
        <v>105</v>
      </c>
      <c r="B145" s="349" t="s">
        <v>69</v>
      </c>
      <c r="C145" s="346" t="s">
        <v>379</v>
      </c>
      <c r="D145" s="348">
        <v>117062.7</v>
      </c>
      <c r="E145" s="329">
        <v>133</v>
      </c>
    </row>
    <row r="146" spans="1:5" ht="26.25" customHeight="1" thickBot="1">
      <c r="A146" s="404" t="s">
        <v>106</v>
      </c>
      <c r="B146" s="405" t="s">
        <v>71</v>
      </c>
      <c r="C146" s="358" t="s">
        <v>379</v>
      </c>
      <c r="D146" s="359">
        <v>8669.09</v>
      </c>
      <c r="E146" s="329">
        <v>134</v>
      </c>
    </row>
    <row r="147" spans="1:5" ht="12.75" customHeight="1">
      <c r="A147" s="406">
        <v>48</v>
      </c>
      <c r="B147" s="407" t="s">
        <v>39</v>
      </c>
      <c r="C147" s="407" t="s">
        <v>219</v>
      </c>
      <c r="D147" s="408">
        <v>0</v>
      </c>
      <c r="E147" s="329">
        <v>135</v>
      </c>
    </row>
    <row r="148" spans="1:5" ht="12.75" customHeight="1">
      <c r="A148" s="409">
        <v>49</v>
      </c>
      <c r="B148" s="380" t="s">
        <v>40</v>
      </c>
      <c r="C148" s="380" t="s">
        <v>219</v>
      </c>
      <c r="D148" s="381">
        <v>0</v>
      </c>
      <c r="E148" s="329">
        <v>136</v>
      </c>
    </row>
    <row r="149" spans="1:5" ht="12.75" customHeight="1">
      <c r="A149" s="409">
        <v>50</v>
      </c>
      <c r="B149" s="380" t="s">
        <v>41</v>
      </c>
      <c r="C149" s="380" t="s">
        <v>219</v>
      </c>
      <c r="D149" s="381">
        <v>0</v>
      </c>
      <c r="E149" s="329">
        <v>137</v>
      </c>
    </row>
    <row r="150" spans="1:5" ht="15" customHeight="1" thickBot="1">
      <c r="A150" s="410">
        <v>51</v>
      </c>
      <c r="B150" s="383" t="s">
        <v>42</v>
      </c>
      <c r="C150" s="383" t="s">
        <v>379</v>
      </c>
      <c r="D150" s="384">
        <v>16590.59</v>
      </c>
      <c r="E150" s="329">
        <v>138</v>
      </c>
    </row>
    <row r="151" spans="1:5" s="377" customFormat="1" ht="12.75" customHeight="1">
      <c r="A151" s="411" t="s">
        <v>107</v>
      </c>
      <c r="B151" s="412"/>
      <c r="C151" s="412"/>
      <c r="D151" s="413"/>
      <c r="E151" s="376">
        <v>139</v>
      </c>
    </row>
    <row r="152" spans="1:5" ht="15" customHeight="1">
      <c r="A152" s="414">
        <v>52</v>
      </c>
      <c r="B152" s="415" t="s">
        <v>108</v>
      </c>
      <c r="C152" s="416" t="s">
        <v>219</v>
      </c>
      <c r="D152" s="417">
        <v>16</v>
      </c>
      <c r="E152" s="329">
        <v>140</v>
      </c>
    </row>
    <row r="153" spans="1:5" ht="15">
      <c r="A153" s="414">
        <v>53</v>
      </c>
      <c r="B153" s="415" t="s">
        <v>145</v>
      </c>
      <c r="C153" s="416" t="s">
        <v>219</v>
      </c>
      <c r="D153" s="417">
        <v>3</v>
      </c>
      <c r="E153" s="329">
        <v>141</v>
      </c>
    </row>
    <row r="154" spans="1:5" ht="27" customHeight="1" thickBot="1">
      <c r="A154" s="418">
        <v>54</v>
      </c>
      <c r="B154" s="419" t="s">
        <v>146</v>
      </c>
      <c r="C154" s="420" t="s">
        <v>379</v>
      </c>
      <c r="D154" s="421">
        <v>89498.8</v>
      </c>
      <c r="E154" s="329">
        <v>142</v>
      </c>
    </row>
  </sheetData>
  <sheetProtection/>
  <mergeCells count="27">
    <mergeCell ref="C136:D136"/>
    <mergeCell ref="A3:D3"/>
    <mergeCell ref="A95:D95"/>
    <mergeCell ref="C103:D103"/>
    <mergeCell ref="C114:D114"/>
    <mergeCell ref="C125:D125"/>
    <mergeCell ref="A30:D30"/>
    <mergeCell ref="B31:D31"/>
    <mergeCell ref="B33:D33"/>
    <mergeCell ref="B35:D35"/>
    <mergeCell ref="C79:D79"/>
    <mergeCell ref="C84:D84"/>
    <mergeCell ref="C80:D80"/>
    <mergeCell ref="B37:D37"/>
    <mergeCell ref="B39:D39"/>
    <mergeCell ref="C58:D58"/>
    <mergeCell ref="A41:D41"/>
    <mergeCell ref="C82:D82"/>
    <mergeCell ref="C83:D83"/>
    <mergeCell ref="C62:D62"/>
    <mergeCell ref="C78:D78"/>
    <mergeCell ref="C86:D86"/>
    <mergeCell ref="C66:D66"/>
    <mergeCell ref="C70:D70"/>
    <mergeCell ref="C71:D71"/>
    <mergeCell ref="C74:D74"/>
    <mergeCell ref="C72:D72"/>
  </mergeCells>
  <printOptions/>
  <pageMargins left="0.45" right="0.28" top="0.28" bottom="0.23" header="0.22" footer="0.2"/>
  <pageSetup fitToHeight="3" fitToWidth="1" horizontalDpi="600" verticalDpi="600" orientation="portrait" paperSize="9" scale="97" r:id="rId1"/>
  <rowBreaks count="2" manualBreakCount="2">
    <brk id="57" max="3" man="1"/>
    <brk id="101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292"/>
  <sheetViews>
    <sheetView zoomScale="75" zoomScaleNormal="75" zoomScalePageLayoutView="0" workbookViewId="0" topLeftCell="A57">
      <selection activeCell="D17" sqref="D17:D38"/>
    </sheetView>
  </sheetViews>
  <sheetFormatPr defaultColWidth="9.140625" defaultRowHeight="12.75"/>
  <cols>
    <col min="1" max="1" width="7.00390625" style="1" customWidth="1"/>
    <col min="2" max="2" width="104.140625" style="229" customWidth="1"/>
    <col min="3" max="3" width="16.28125" style="229" customWidth="1"/>
    <col min="4" max="4" width="10.28125" style="230" customWidth="1"/>
    <col min="5" max="5" width="13.57421875" style="230" customWidth="1"/>
    <col min="6" max="6" width="16.57421875" style="230" customWidth="1"/>
    <col min="7" max="7" width="12.8515625" style="230" customWidth="1"/>
    <col min="8" max="16384" width="9.140625" style="219" customWidth="1"/>
  </cols>
  <sheetData>
    <row r="1" spans="2:5" s="2" customFormat="1" ht="35.25" customHeight="1">
      <c r="B1" s="214" t="s">
        <v>469</v>
      </c>
      <c r="C1" s="215"/>
      <c r="D1" s="215"/>
      <c r="E1" s="3"/>
    </row>
    <row r="2" spans="1:7" s="218" customFormat="1" ht="51">
      <c r="A2" s="216" t="s">
        <v>615</v>
      </c>
      <c r="B2" s="216" t="s">
        <v>537</v>
      </c>
      <c r="C2" s="216" t="s">
        <v>616</v>
      </c>
      <c r="D2" s="217" t="s">
        <v>617</v>
      </c>
      <c r="E2" s="217" t="s">
        <v>618</v>
      </c>
      <c r="F2" s="217" t="s">
        <v>619</v>
      </c>
      <c r="G2" s="217" t="s">
        <v>470</v>
      </c>
    </row>
    <row r="3" spans="1:7" ht="54.75" customHeight="1">
      <c r="A3" s="442" t="s">
        <v>538</v>
      </c>
      <c r="B3" s="443"/>
      <c r="C3" s="444"/>
      <c r="D3" s="432">
        <v>0.74</v>
      </c>
      <c r="E3" s="436" t="s">
        <v>773</v>
      </c>
      <c r="F3" s="426" t="s">
        <v>714</v>
      </c>
      <c r="G3" s="426" t="s">
        <v>539</v>
      </c>
    </row>
    <row r="4" spans="1:7" ht="102">
      <c r="A4" s="220" t="s">
        <v>620</v>
      </c>
      <c r="B4" s="221" t="s">
        <v>540</v>
      </c>
      <c r="C4" s="221" t="s">
        <v>621</v>
      </c>
      <c r="D4" s="433"/>
      <c r="E4" s="437"/>
      <c r="F4" s="427"/>
      <c r="G4" s="427"/>
    </row>
    <row r="5" spans="1:7" ht="89.25">
      <c r="A5" s="220" t="s">
        <v>622</v>
      </c>
      <c r="B5" s="221" t="s">
        <v>541</v>
      </c>
      <c r="C5" s="221" t="s">
        <v>621</v>
      </c>
      <c r="D5" s="433"/>
      <c r="E5" s="437"/>
      <c r="F5" s="427"/>
      <c r="G5" s="427"/>
    </row>
    <row r="6" spans="1:7" ht="114.75">
      <c r="A6" s="220" t="s">
        <v>624</v>
      </c>
      <c r="B6" s="222" t="s">
        <v>542</v>
      </c>
      <c r="C6" s="221" t="s">
        <v>621</v>
      </c>
      <c r="D6" s="433"/>
      <c r="E6" s="437"/>
      <c r="F6" s="427"/>
      <c r="G6" s="427"/>
    </row>
    <row r="7" spans="1:7" ht="165.75">
      <c r="A7" s="220" t="s">
        <v>625</v>
      </c>
      <c r="B7" s="221" t="s">
        <v>543</v>
      </c>
      <c r="C7" s="221" t="s">
        <v>621</v>
      </c>
      <c r="D7" s="433"/>
      <c r="E7" s="437"/>
      <c r="F7" s="427"/>
      <c r="G7" s="427"/>
    </row>
    <row r="8" spans="1:7" ht="114.75">
      <c r="A8" s="220" t="s">
        <v>626</v>
      </c>
      <c r="B8" s="221" t="s">
        <v>544</v>
      </c>
      <c r="C8" s="221" t="s">
        <v>621</v>
      </c>
      <c r="D8" s="433"/>
      <c r="E8" s="437"/>
      <c r="F8" s="427"/>
      <c r="G8" s="427"/>
    </row>
    <row r="9" spans="1:7" ht="127.5">
      <c r="A9" s="429" t="s">
        <v>627</v>
      </c>
      <c r="B9" s="221" t="s">
        <v>545</v>
      </c>
      <c r="C9" s="221" t="s">
        <v>621</v>
      </c>
      <c r="D9" s="433"/>
      <c r="E9" s="437"/>
      <c r="F9" s="427"/>
      <c r="G9" s="427"/>
    </row>
    <row r="10" spans="1:7" ht="114.75">
      <c r="A10" s="429"/>
      <c r="B10" s="221" t="s">
        <v>546</v>
      </c>
      <c r="C10" s="221" t="s">
        <v>628</v>
      </c>
      <c r="D10" s="433"/>
      <c r="E10" s="437"/>
      <c r="F10" s="427"/>
      <c r="G10" s="427"/>
    </row>
    <row r="11" spans="1:7" ht="102">
      <c r="A11" s="220" t="s">
        <v>629</v>
      </c>
      <c r="B11" s="221" t="s">
        <v>547</v>
      </c>
      <c r="C11" s="221" t="s">
        <v>621</v>
      </c>
      <c r="D11" s="433"/>
      <c r="E11" s="437"/>
      <c r="F11" s="427"/>
      <c r="G11" s="427"/>
    </row>
    <row r="12" spans="1:7" ht="127.5">
      <c r="A12" s="220" t="s">
        <v>630</v>
      </c>
      <c r="B12" s="221" t="s">
        <v>548</v>
      </c>
      <c r="C12" s="221" t="s">
        <v>621</v>
      </c>
      <c r="D12" s="433"/>
      <c r="E12" s="437"/>
      <c r="F12" s="427"/>
      <c r="G12" s="427"/>
    </row>
    <row r="13" spans="1:7" ht="63.75">
      <c r="A13" s="220" t="s">
        <v>631</v>
      </c>
      <c r="B13" s="221" t="s">
        <v>549</v>
      </c>
      <c r="C13" s="221" t="s">
        <v>621</v>
      </c>
      <c r="D13" s="433"/>
      <c r="E13" s="437"/>
      <c r="F13" s="427"/>
      <c r="G13" s="427"/>
    </row>
    <row r="14" spans="1:7" ht="51">
      <c r="A14" s="220" t="s">
        <v>632</v>
      </c>
      <c r="B14" s="221" t="s">
        <v>550</v>
      </c>
      <c r="C14" s="221" t="s">
        <v>621</v>
      </c>
      <c r="D14" s="433"/>
      <c r="E14" s="437"/>
      <c r="F14" s="427"/>
      <c r="G14" s="427"/>
    </row>
    <row r="15" spans="1:7" ht="25.5">
      <c r="A15" s="220" t="s">
        <v>633</v>
      </c>
      <c r="B15" s="221" t="s">
        <v>551</v>
      </c>
      <c r="C15" s="221" t="s">
        <v>621</v>
      </c>
      <c r="D15" s="433"/>
      <c r="E15" s="437"/>
      <c r="F15" s="427"/>
      <c r="G15" s="427"/>
    </row>
    <row r="16" spans="1:7" ht="51">
      <c r="A16" s="220" t="s">
        <v>634</v>
      </c>
      <c r="B16" s="221" t="s">
        <v>552</v>
      </c>
      <c r="C16" s="221" t="s">
        <v>621</v>
      </c>
      <c r="D16" s="434"/>
      <c r="E16" s="438"/>
      <c r="F16" s="428"/>
      <c r="G16" s="428"/>
    </row>
    <row r="17" spans="1:7" ht="39" customHeight="1">
      <c r="A17" s="442" t="s">
        <v>635</v>
      </c>
      <c r="B17" s="443"/>
      <c r="C17" s="443"/>
      <c r="D17" s="432">
        <v>4.31</v>
      </c>
      <c r="E17" s="436" t="s">
        <v>773</v>
      </c>
      <c r="F17" s="426" t="s">
        <v>714</v>
      </c>
      <c r="G17" s="426" t="s">
        <v>539</v>
      </c>
    </row>
    <row r="18" spans="1:7" ht="153">
      <c r="A18" s="220" t="s">
        <v>636</v>
      </c>
      <c r="B18" s="221" t="s">
        <v>553</v>
      </c>
      <c r="C18" s="221" t="s">
        <v>621</v>
      </c>
      <c r="D18" s="433"/>
      <c r="E18" s="437"/>
      <c r="F18" s="427"/>
      <c r="G18" s="427"/>
    </row>
    <row r="19" spans="1:7" ht="38.25">
      <c r="A19" s="429" t="s">
        <v>637</v>
      </c>
      <c r="B19" s="221" t="s">
        <v>554</v>
      </c>
      <c r="C19" s="221" t="s">
        <v>638</v>
      </c>
      <c r="D19" s="433"/>
      <c r="E19" s="437"/>
      <c r="F19" s="427"/>
      <c r="G19" s="427"/>
    </row>
    <row r="20" spans="1:7" ht="25.5">
      <c r="A20" s="429"/>
      <c r="B20" s="221" t="s">
        <v>639</v>
      </c>
      <c r="C20" s="223" t="s">
        <v>640</v>
      </c>
      <c r="D20" s="433"/>
      <c r="E20" s="437"/>
      <c r="F20" s="427"/>
      <c r="G20" s="427"/>
    </row>
    <row r="21" spans="1:7" ht="15.75">
      <c r="A21" s="429"/>
      <c r="B21" s="221" t="s">
        <v>555</v>
      </c>
      <c r="C21" s="221" t="s">
        <v>641</v>
      </c>
      <c r="D21" s="433"/>
      <c r="E21" s="437"/>
      <c r="F21" s="427"/>
      <c r="G21" s="427"/>
    </row>
    <row r="22" spans="1:7" ht="15.75">
      <c r="A22" s="429"/>
      <c r="B22" s="221" t="s">
        <v>556</v>
      </c>
      <c r="C22" s="221" t="s">
        <v>641</v>
      </c>
      <c r="D22" s="433"/>
      <c r="E22" s="437"/>
      <c r="F22" s="427"/>
      <c r="G22" s="427"/>
    </row>
    <row r="23" spans="1:7" ht="38.25">
      <c r="A23" s="429"/>
      <c r="B23" s="221" t="s">
        <v>557</v>
      </c>
      <c r="C23" s="221" t="s">
        <v>641</v>
      </c>
      <c r="D23" s="433"/>
      <c r="E23" s="437"/>
      <c r="F23" s="427"/>
      <c r="G23" s="427"/>
    </row>
    <row r="24" spans="1:7" ht="63.75">
      <c r="A24" s="429" t="s">
        <v>642</v>
      </c>
      <c r="B24" s="221" t="s">
        <v>558</v>
      </c>
      <c r="C24" s="221" t="s">
        <v>640</v>
      </c>
      <c r="D24" s="433"/>
      <c r="E24" s="437"/>
      <c r="F24" s="427"/>
      <c r="G24" s="427"/>
    </row>
    <row r="25" spans="1:7" ht="25.5">
      <c r="A25" s="429"/>
      <c r="B25" s="221" t="s">
        <v>644</v>
      </c>
      <c r="C25" s="223" t="s">
        <v>645</v>
      </c>
      <c r="D25" s="433"/>
      <c r="E25" s="437"/>
      <c r="F25" s="427"/>
      <c r="G25" s="427"/>
    </row>
    <row r="26" spans="1:7" ht="25.5">
      <c r="A26" s="429"/>
      <c r="B26" s="221" t="s">
        <v>646</v>
      </c>
      <c r="C26" s="221" t="s">
        <v>645</v>
      </c>
      <c r="D26" s="433"/>
      <c r="E26" s="437"/>
      <c r="F26" s="427"/>
      <c r="G26" s="427"/>
    </row>
    <row r="27" spans="1:7" ht="25.5">
      <c r="A27" s="429"/>
      <c r="B27" s="221" t="s">
        <v>647</v>
      </c>
      <c r="C27" s="221" t="s">
        <v>640</v>
      </c>
      <c r="D27" s="433"/>
      <c r="E27" s="437"/>
      <c r="F27" s="427"/>
      <c r="G27" s="427"/>
    </row>
    <row r="28" spans="1:7" ht="25.5">
      <c r="A28" s="429"/>
      <c r="B28" s="221" t="s">
        <v>559</v>
      </c>
      <c r="C28" s="221" t="s">
        <v>628</v>
      </c>
      <c r="D28" s="433"/>
      <c r="E28" s="437"/>
      <c r="F28" s="427"/>
      <c r="G28" s="427"/>
    </row>
    <row r="29" spans="1:7" ht="25.5">
      <c r="A29" s="429"/>
      <c r="B29" s="221" t="s">
        <v>648</v>
      </c>
      <c r="C29" s="221" t="s">
        <v>641</v>
      </c>
      <c r="D29" s="433"/>
      <c r="E29" s="437"/>
      <c r="F29" s="427"/>
      <c r="G29" s="427"/>
    </row>
    <row r="30" spans="1:7" ht="15.75">
      <c r="A30" s="429"/>
      <c r="B30" s="221" t="s">
        <v>649</v>
      </c>
      <c r="C30" s="221" t="s">
        <v>641</v>
      </c>
      <c r="D30" s="433"/>
      <c r="E30" s="437"/>
      <c r="F30" s="427"/>
      <c r="G30" s="427"/>
    </row>
    <row r="31" spans="1:7" ht="15.75">
      <c r="A31" s="429"/>
      <c r="B31" s="221" t="s">
        <v>650</v>
      </c>
      <c r="C31" s="221" t="s">
        <v>641</v>
      </c>
      <c r="D31" s="433"/>
      <c r="E31" s="437"/>
      <c r="F31" s="427"/>
      <c r="G31" s="427"/>
    </row>
    <row r="32" spans="1:7" ht="38.25">
      <c r="A32" s="429" t="s">
        <v>651</v>
      </c>
      <c r="B32" s="221" t="s">
        <v>560</v>
      </c>
      <c r="C32" s="221" t="s">
        <v>652</v>
      </c>
      <c r="D32" s="433"/>
      <c r="E32" s="437"/>
      <c r="F32" s="427"/>
      <c r="G32" s="427"/>
    </row>
    <row r="33" spans="1:7" ht="15.75">
      <c r="A33" s="429"/>
      <c r="B33" s="221" t="s">
        <v>653</v>
      </c>
      <c r="C33" s="221" t="s">
        <v>621</v>
      </c>
      <c r="D33" s="433"/>
      <c r="E33" s="437"/>
      <c r="F33" s="427"/>
      <c r="G33" s="427"/>
    </row>
    <row r="34" spans="1:7" ht="38.25">
      <c r="A34" s="429"/>
      <c r="B34" s="221" t="s">
        <v>561</v>
      </c>
      <c r="C34" s="221" t="s">
        <v>621</v>
      </c>
      <c r="D34" s="433"/>
      <c r="E34" s="437"/>
      <c r="F34" s="427"/>
      <c r="G34" s="427"/>
    </row>
    <row r="35" spans="1:7" ht="15.75">
      <c r="A35" s="429"/>
      <c r="B35" s="221" t="s">
        <v>562</v>
      </c>
      <c r="C35" s="221" t="s">
        <v>621</v>
      </c>
      <c r="D35" s="433"/>
      <c r="E35" s="437"/>
      <c r="F35" s="427"/>
      <c r="G35" s="427"/>
    </row>
    <row r="36" spans="1:7" ht="25.5">
      <c r="A36" s="429" t="s">
        <v>654</v>
      </c>
      <c r="B36" s="221" t="s">
        <v>563</v>
      </c>
      <c r="C36" s="221" t="s">
        <v>652</v>
      </c>
      <c r="D36" s="433"/>
      <c r="E36" s="437"/>
      <c r="F36" s="427"/>
      <c r="G36" s="427"/>
    </row>
    <row r="37" spans="1:7" ht="15.75">
      <c r="A37" s="429"/>
      <c r="B37" s="221" t="s">
        <v>655</v>
      </c>
      <c r="C37" s="221" t="s">
        <v>652</v>
      </c>
      <c r="D37" s="433"/>
      <c r="E37" s="437"/>
      <c r="F37" s="427"/>
      <c r="G37" s="427"/>
    </row>
    <row r="38" spans="1:7" ht="76.5">
      <c r="A38" s="220" t="s">
        <v>564</v>
      </c>
      <c r="B38" s="221" t="s">
        <v>565</v>
      </c>
      <c r="C38" s="221" t="s">
        <v>679</v>
      </c>
      <c r="D38" s="434"/>
      <c r="E38" s="438"/>
      <c r="F38" s="428"/>
      <c r="G38" s="428"/>
    </row>
    <row r="39" spans="1:7" ht="15.75">
      <c r="A39" s="435" t="s">
        <v>656</v>
      </c>
      <c r="B39" s="435"/>
      <c r="C39" s="435"/>
      <c r="D39" s="432">
        <v>8.52</v>
      </c>
      <c r="E39" s="436" t="s">
        <v>773</v>
      </c>
      <c r="F39" s="426" t="s">
        <v>714</v>
      </c>
      <c r="G39" s="426" t="s">
        <v>539</v>
      </c>
    </row>
    <row r="40" spans="1:7" ht="25.5">
      <c r="A40" s="429" t="s">
        <v>657</v>
      </c>
      <c r="B40" s="221" t="s">
        <v>566</v>
      </c>
      <c r="C40" s="221" t="s">
        <v>567</v>
      </c>
      <c r="D40" s="433"/>
      <c r="E40" s="437"/>
      <c r="F40" s="427"/>
      <c r="G40" s="427"/>
    </row>
    <row r="41" spans="1:7" ht="15.75">
      <c r="A41" s="429"/>
      <c r="B41" s="221" t="s">
        <v>658</v>
      </c>
      <c r="C41" s="221" t="s">
        <v>638</v>
      </c>
      <c r="D41" s="433"/>
      <c r="E41" s="437"/>
      <c r="F41" s="427"/>
      <c r="G41" s="427"/>
    </row>
    <row r="42" spans="1:7" ht="25.5">
      <c r="A42" s="429"/>
      <c r="B42" s="221" t="s">
        <v>568</v>
      </c>
      <c r="C42" s="221" t="s">
        <v>641</v>
      </c>
      <c r="D42" s="433"/>
      <c r="E42" s="437"/>
      <c r="F42" s="427"/>
      <c r="G42" s="427"/>
    </row>
    <row r="43" spans="1:7" ht="15.75">
      <c r="A43" s="429"/>
      <c r="B43" s="221" t="s">
        <v>659</v>
      </c>
      <c r="C43" s="221" t="s">
        <v>641</v>
      </c>
      <c r="D43" s="433"/>
      <c r="E43" s="437"/>
      <c r="F43" s="427"/>
      <c r="G43" s="427"/>
    </row>
    <row r="44" spans="1:7" ht="15.75">
      <c r="A44" s="429"/>
      <c r="B44" s="221" t="s">
        <v>660</v>
      </c>
      <c r="C44" s="221" t="s">
        <v>661</v>
      </c>
      <c r="D44" s="433"/>
      <c r="E44" s="437"/>
      <c r="F44" s="427"/>
      <c r="G44" s="427"/>
    </row>
    <row r="45" spans="1:7" ht="15.75">
      <c r="A45" s="429"/>
      <c r="B45" s="221" t="s">
        <v>662</v>
      </c>
      <c r="C45" s="221" t="s">
        <v>569</v>
      </c>
      <c r="D45" s="433"/>
      <c r="E45" s="437"/>
      <c r="F45" s="427"/>
      <c r="G45" s="427"/>
    </row>
    <row r="46" spans="1:7" ht="38.25">
      <c r="A46" s="429" t="s">
        <v>663</v>
      </c>
      <c r="B46" s="221" t="s">
        <v>570</v>
      </c>
      <c r="C46" s="222" t="s">
        <v>628</v>
      </c>
      <c r="D46" s="433"/>
      <c r="E46" s="437"/>
      <c r="F46" s="427"/>
      <c r="G46" s="427"/>
    </row>
    <row r="47" spans="1:7" ht="25.5">
      <c r="A47" s="429"/>
      <c r="B47" s="221" t="s">
        <v>664</v>
      </c>
      <c r="C47" s="221" t="s">
        <v>628</v>
      </c>
      <c r="D47" s="433"/>
      <c r="E47" s="437"/>
      <c r="F47" s="427"/>
      <c r="G47" s="427"/>
    </row>
    <row r="48" spans="1:7" ht="15.75">
      <c r="A48" s="429"/>
      <c r="B48" s="221" t="s">
        <v>665</v>
      </c>
      <c r="C48" s="221" t="s">
        <v>666</v>
      </c>
      <c r="D48" s="433"/>
      <c r="E48" s="437"/>
      <c r="F48" s="427"/>
      <c r="G48" s="427"/>
    </row>
    <row r="49" spans="1:7" ht="15.75">
      <c r="A49" s="429"/>
      <c r="B49" s="221" t="s">
        <v>667</v>
      </c>
      <c r="C49" s="221" t="s">
        <v>666</v>
      </c>
      <c r="D49" s="433"/>
      <c r="E49" s="437"/>
      <c r="F49" s="427"/>
      <c r="G49" s="427"/>
    </row>
    <row r="50" spans="1:7" ht="25.5">
      <c r="A50" s="441" t="s">
        <v>668</v>
      </c>
      <c r="B50" s="221" t="s">
        <v>571</v>
      </c>
      <c r="C50" s="221" t="s">
        <v>669</v>
      </c>
      <c r="D50" s="433"/>
      <c r="E50" s="437"/>
      <c r="F50" s="427"/>
      <c r="G50" s="427"/>
    </row>
    <row r="51" spans="1:7" ht="15.75">
      <c r="A51" s="441"/>
      <c r="B51" s="221" t="s">
        <v>670</v>
      </c>
      <c r="C51" s="221" t="s">
        <v>666</v>
      </c>
      <c r="D51" s="433"/>
      <c r="E51" s="437"/>
      <c r="F51" s="427"/>
      <c r="G51" s="427"/>
    </row>
    <row r="52" spans="1:7" ht="15.75">
      <c r="A52" s="441"/>
      <c r="B52" s="221" t="s">
        <v>671</v>
      </c>
      <c r="C52" s="221" t="s">
        <v>672</v>
      </c>
      <c r="D52" s="433"/>
      <c r="E52" s="437"/>
      <c r="F52" s="427"/>
      <c r="G52" s="427"/>
    </row>
    <row r="53" spans="1:7" ht="15.75">
      <c r="A53" s="441"/>
      <c r="B53" s="221" t="s">
        <v>667</v>
      </c>
      <c r="C53" s="221" t="s">
        <v>673</v>
      </c>
      <c r="D53" s="433"/>
      <c r="E53" s="437"/>
      <c r="F53" s="427"/>
      <c r="G53" s="427"/>
    </row>
    <row r="54" spans="1:7" ht="25.5">
      <c r="A54" s="441" t="s">
        <v>674</v>
      </c>
      <c r="B54" s="221" t="s">
        <v>572</v>
      </c>
      <c r="C54" s="221" t="s">
        <v>675</v>
      </c>
      <c r="D54" s="433"/>
      <c r="E54" s="437"/>
      <c r="F54" s="427"/>
      <c r="G54" s="427"/>
    </row>
    <row r="55" spans="1:7" ht="15.75">
      <c r="A55" s="441"/>
      <c r="B55" s="221" t="s">
        <v>676</v>
      </c>
      <c r="C55" s="221" t="s">
        <v>640</v>
      </c>
      <c r="D55" s="433"/>
      <c r="E55" s="437"/>
      <c r="F55" s="427"/>
      <c r="G55" s="427"/>
    </row>
    <row r="56" spans="1:7" ht="15.75">
      <c r="A56" s="441"/>
      <c r="B56" s="221" t="s">
        <v>677</v>
      </c>
      <c r="C56" s="221" t="s">
        <v>675</v>
      </c>
      <c r="D56" s="433"/>
      <c r="E56" s="437"/>
      <c r="F56" s="427"/>
      <c r="G56" s="427"/>
    </row>
    <row r="57" spans="1:7" ht="38.25">
      <c r="A57" s="220" t="s">
        <v>678</v>
      </c>
      <c r="B57" s="221" t="s">
        <v>573</v>
      </c>
      <c r="C57" s="221" t="s">
        <v>679</v>
      </c>
      <c r="D57" s="433"/>
      <c r="E57" s="437"/>
      <c r="F57" s="427"/>
      <c r="G57" s="427"/>
    </row>
    <row r="58" spans="1:7" ht="51">
      <c r="A58" s="220" t="s">
        <v>680</v>
      </c>
      <c r="B58" s="221" t="s">
        <v>574</v>
      </c>
      <c r="C58" s="221" t="s">
        <v>679</v>
      </c>
      <c r="D58" s="434"/>
      <c r="E58" s="438"/>
      <c r="F58" s="428"/>
      <c r="G58" s="428"/>
    </row>
    <row r="59" spans="1:7" ht="15.75">
      <c r="A59" s="435" t="s">
        <v>681</v>
      </c>
      <c r="B59" s="435"/>
      <c r="C59" s="435"/>
      <c r="D59" s="432">
        <v>2.44</v>
      </c>
      <c r="E59" s="436" t="s">
        <v>773</v>
      </c>
      <c r="F59" s="426" t="s">
        <v>714</v>
      </c>
      <c r="G59" s="426" t="s">
        <v>539</v>
      </c>
    </row>
    <row r="60" spans="1:7" ht="25.5" customHeight="1">
      <c r="A60" s="429" t="s">
        <v>682</v>
      </c>
      <c r="B60" s="221" t="s">
        <v>575</v>
      </c>
      <c r="C60" s="439" t="s">
        <v>683</v>
      </c>
      <c r="D60" s="433"/>
      <c r="E60" s="437"/>
      <c r="F60" s="427"/>
      <c r="G60" s="427"/>
    </row>
    <row r="61" spans="1:7" ht="38.25">
      <c r="A61" s="429"/>
      <c r="B61" s="221" t="s">
        <v>576</v>
      </c>
      <c r="C61" s="440"/>
      <c r="D61" s="433"/>
      <c r="E61" s="437"/>
      <c r="F61" s="427"/>
      <c r="G61" s="427"/>
    </row>
    <row r="62" spans="1:7" ht="63.75">
      <c r="A62" s="429" t="s">
        <v>684</v>
      </c>
      <c r="B62" s="221" t="s">
        <v>577</v>
      </c>
      <c r="C62" s="440"/>
      <c r="D62" s="433"/>
      <c r="E62" s="437"/>
      <c r="F62" s="427"/>
      <c r="G62" s="427"/>
    </row>
    <row r="63" spans="1:7" ht="15.75">
      <c r="A63" s="429"/>
      <c r="B63" s="221" t="s">
        <v>685</v>
      </c>
      <c r="C63" s="440"/>
      <c r="D63" s="433"/>
      <c r="E63" s="437"/>
      <c r="F63" s="427"/>
      <c r="G63" s="427"/>
    </row>
    <row r="64" spans="1:7" ht="25.5">
      <c r="A64" s="429" t="s">
        <v>686</v>
      </c>
      <c r="B64" s="221" t="s">
        <v>578</v>
      </c>
      <c r="C64" s="440"/>
      <c r="D64" s="433"/>
      <c r="E64" s="437"/>
      <c r="F64" s="427"/>
      <c r="G64" s="427"/>
    </row>
    <row r="65" spans="1:7" ht="15.75">
      <c r="A65" s="429"/>
      <c r="B65" s="221" t="s">
        <v>687</v>
      </c>
      <c r="C65" s="440"/>
      <c r="D65" s="433"/>
      <c r="E65" s="437"/>
      <c r="F65" s="427"/>
      <c r="G65" s="427"/>
    </row>
    <row r="66" spans="1:7" ht="51">
      <c r="A66" s="220" t="s">
        <v>688</v>
      </c>
      <c r="B66" s="221" t="s">
        <v>775</v>
      </c>
      <c r="C66" s="440"/>
      <c r="D66" s="434"/>
      <c r="E66" s="438"/>
      <c r="F66" s="428"/>
      <c r="G66" s="428"/>
    </row>
    <row r="67" spans="1:7" ht="15.75">
      <c r="A67" s="435" t="s">
        <v>713</v>
      </c>
      <c r="B67" s="435"/>
      <c r="C67" s="435"/>
      <c r="D67" s="432">
        <v>3.4</v>
      </c>
      <c r="E67" s="436" t="s">
        <v>773</v>
      </c>
      <c r="F67" s="426" t="s">
        <v>714</v>
      </c>
      <c r="G67" s="426" t="s">
        <v>539</v>
      </c>
    </row>
    <row r="68" spans="1:7" ht="38.25">
      <c r="A68" s="220" t="s">
        <v>689</v>
      </c>
      <c r="B68" s="221" t="s">
        <v>776</v>
      </c>
      <c r="C68" s="221" t="s">
        <v>628</v>
      </c>
      <c r="D68" s="433"/>
      <c r="E68" s="437"/>
      <c r="F68" s="427"/>
      <c r="G68" s="427"/>
    </row>
    <row r="69" spans="1:7" ht="25.5">
      <c r="A69" s="220" t="s">
        <v>690</v>
      </c>
      <c r="B69" s="221" t="s">
        <v>777</v>
      </c>
      <c r="C69" s="221" t="s">
        <v>628</v>
      </c>
      <c r="D69" s="433"/>
      <c r="E69" s="437"/>
      <c r="F69" s="427"/>
      <c r="G69" s="427"/>
    </row>
    <row r="70" spans="1:7" ht="38.25">
      <c r="A70" s="220" t="s">
        <v>691</v>
      </c>
      <c r="B70" s="221" t="s">
        <v>778</v>
      </c>
      <c r="C70" s="221" t="s">
        <v>628</v>
      </c>
      <c r="D70" s="433"/>
      <c r="E70" s="437"/>
      <c r="F70" s="427"/>
      <c r="G70" s="427"/>
    </row>
    <row r="71" spans="1:7" ht="38.25">
      <c r="A71" s="220" t="s">
        <v>692</v>
      </c>
      <c r="B71" s="221" t="s">
        <v>13</v>
      </c>
      <c r="C71" s="221" t="s">
        <v>628</v>
      </c>
      <c r="D71" s="433"/>
      <c r="E71" s="437"/>
      <c r="F71" s="427"/>
      <c r="G71" s="427"/>
    </row>
    <row r="72" spans="1:7" ht="38.25">
      <c r="A72" s="220" t="s">
        <v>693</v>
      </c>
      <c r="B72" s="221" t="s">
        <v>14</v>
      </c>
      <c r="C72" s="221" t="s">
        <v>628</v>
      </c>
      <c r="D72" s="433"/>
      <c r="E72" s="437"/>
      <c r="F72" s="427"/>
      <c r="G72" s="427"/>
    </row>
    <row r="73" spans="1:7" ht="38.25">
      <c r="A73" s="220" t="s">
        <v>694</v>
      </c>
      <c r="B73" s="221" t="s">
        <v>15</v>
      </c>
      <c r="C73" s="221" t="s">
        <v>628</v>
      </c>
      <c r="D73" s="433"/>
      <c r="E73" s="437"/>
      <c r="F73" s="427"/>
      <c r="G73" s="427"/>
    </row>
    <row r="74" spans="1:7" ht="38.25">
      <c r="A74" s="220" t="s">
        <v>695</v>
      </c>
      <c r="B74" s="221" t="s">
        <v>16</v>
      </c>
      <c r="C74" s="221" t="s">
        <v>628</v>
      </c>
      <c r="D74" s="433"/>
      <c r="E74" s="437"/>
      <c r="F74" s="427"/>
      <c r="G74" s="427"/>
    </row>
    <row r="75" spans="1:7" ht="38.25">
      <c r="A75" s="220" t="s">
        <v>696</v>
      </c>
      <c r="B75" s="221" t="s">
        <v>17</v>
      </c>
      <c r="C75" s="221" t="s">
        <v>628</v>
      </c>
      <c r="D75" s="433"/>
      <c r="E75" s="437"/>
      <c r="F75" s="427"/>
      <c r="G75" s="427"/>
    </row>
    <row r="76" spans="1:7" ht="38.25">
      <c r="A76" s="224" t="s">
        <v>697</v>
      </c>
      <c r="B76" s="221" t="s">
        <v>18</v>
      </c>
      <c r="C76" s="221" t="s">
        <v>628</v>
      </c>
      <c r="D76" s="433"/>
      <c r="E76" s="437"/>
      <c r="F76" s="427"/>
      <c r="G76" s="427"/>
    </row>
    <row r="77" spans="1:7" ht="38.25">
      <c r="A77" s="220" t="s">
        <v>698</v>
      </c>
      <c r="B77" s="221" t="s">
        <v>19</v>
      </c>
      <c r="C77" s="221" t="s">
        <v>628</v>
      </c>
      <c r="D77" s="433"/>
      <c r="E77" s="437"/>
      <c r="F77" s="427"/>
      <c r="G77" s="427"/>
    </row>
    <row r="78" spans="1:7" ht="51">
      <c r="A78" s="220" t="s">
        <v>699</v>
      </c>
      <c r="B78" s="221" t="s">
        <v>20</v>
      </c>
      <c r="C78" s="221" t="s">
        <v>628</v>
      </c>
      <c r="D78" s="433"/>
      <c r="E78" s="437"/>
      <c r="F78" s="427"/>
      <c r="G78" s="427"/>
    </row>
    <row r="79" spans="1:7" ht="25.5">
      <c r="A79" s="429" t="s">
        <v>700</v>
      </c>
      <c r="B79" s="221" t="s">
        <v>21</v>
      </c>
      <c r="C79" s="221" t="s">
        <v>628</v>
      </c>
      <c r="D79" s="433"/>
      <c r="E79" s="437"/>
      <c r="F79" s="427"/>
      <c r="G79" s="427"/>
    </row>
    <row r="80" spans="1:7" ht="25.5">
      <c r="A80" s="429"/>
      <c r="B80" s="221" t="s">
        <v>701</v>
      </c>
      <c r="C80" s="221" t="s">
        <v>628</v>
      </c>
      <c r="D80" s="433"/>
      <c r="E80" s="437"/>
      <c r="F80" s="427"/>
      <c r="G80" s="427"/>
    </row>
    <row r="81" spans="1:7" ht="38.25">
      <c r="A81" s="225" t="s">
        <v>702</v>
      </c>
      <c r="B81" s="221" t="s">
        <v>22</v>
      </c>
      <c r="C81" s="221" t="s">
        <v>628</v>
      </c>
      <c r="D81" s="433"/>
      <c r="E81" s="437"/>
      <c r="F81" s="427"/>
      <c r="G81" s="427"/>
    </row>
    <row r="82" spans="1:7" ht="25.5">
      <c r="A82" s="430" t="s">
        <v>703</v>
      </c>
      <c r="B82" s="221" t="s">
        <v>23</v>
      </c>
      <c r="C82" s="221" t="s">
        <v>628</v>
      </c>
      <c r="D82" s="433"/>
      <c r="E82" s="437"/>
      <c r="F82" s="427"/>
      <c r="G82" s="427"/>
    </row>
    <row r="83" spans="1:7" ht="63.75">
      <c r="A83" s="430"/>
      <c r="B83" s="221" t="s">
        <v>24</v>
      </c>
      <c r="C83" s="221" t="s">
        <v>628</v>
      </c>
      <c r="D83" s="433"/>
      <c r="E83" s="437"/>
      <c r="F83" s="427"/>
      <c r="G83" s="427"/>
    </row>
    <row r="84" spans="1:7" ht="25.5">
      <c r="A84" s="430"/>
      <c r="B84" s="221" t="s">
        <v>704</v>
      </c>
      <c r="C84" s="221" t="s">
        <v>628</v>
      </c>
      <c r="D84" s="433"/>
      <c r="E84" s="437"/>
      <c r="F84" s="427"/>
      <c r="G84" s="427"/>
    </row>
    <row r="85" spans="1:7" ht="25.5">
      <c r="A85" s="430"/>
      <c r="B85" s="221" t="s">
        <v>705</v>
      </c>
      <c r="C85" s="221" t="s">
        <v>628</v>
      </c>
      <c r="D85" s="434"/>
      <c r="E85" s="438"/>
      <c r="F85" s="428"/>
      <c r="G85" s="428"/>
    </row>
    <row r="86" spans="1:7" ht="25.5" customHeight="1" hidden="1">
      <c r="A86" s="422" t="s">
        <v>706</v>
      </c>
      <c r="B86" s="221" t="s">
        <v>25</v>
      </c>
      <c r="C86" s="221" t="s">
        <v>628</v>
      </c>
      <c r="D86" s="423"/>
      <c r="E86" s="226"/>
      <c r="F86" s="216" t="s">
        <v>714</v>
      </c>
      <c r="G86" s="216" t="s">
        <v>539</v>
      </c>
    </row>
    <row r="87" spans="1:7" ht="25.5" customHeight="1" hidden="1">
      <c r="A87" s="422"/>
      <c r="B87" s="221" t="s">
        <v>707</v>
      </c>
      <c r="C87" s="221" t="s">
        <v>628</v>
      </c>
      <c r="D87" s="431"/>
      <c r="E87" s="226"/>
      <c r="F87" s="216" t="s">
        <v>714</v>
      </c>
      <c r="G87" s="216" t="s">
        <v>539</v>
      </c>
    </row>
    <row r="88" spans="1:7" ht="38.25" customHeight="1" hidden="1">
      <c r="A88" s="422"/>
      <c r="B88" s="221" t="s">
        <v>708</v>
      </c>
      <c r="C88" s="221" t="s">
        <v>621</v>
      </c>
      <c r="D88" s="431"/>
      <c r="E88" s="226"/>
      <c r="F88" s="216" t="s">
        <v>714</v>
      </c>
      <c r="G88" s="216" t="s">
        <v>539</v>
      </c>
    </row>
    <row r="89" spans="1:7" ht="15.75" customHeight="1" hidden="1">
      <c r="A89" s="422"/>
      <c r="B89" s="221" t="s">
        <v>709</v>
      </c>
      <c r="C89" s="221" t="s">
        <v>621</v>
      </c>
      <c r="D89" s="424"/>
      <c r="E89" s="226"/>
      <c r="F89" s="216" t="s">
        <v>714</v>
      </c>
      <c r="G89" s="216" t="s">
        <v>539</v>
      </c>
    </row>
    <row r="90" spans="1:7" ht="25.5" customHeight="1" hidden="1">
      <c r="A90" s="422" t="s">
        <v>710</v>
      </c>
      <c r="B90" s="221" t="s">
        <v>26</v>
      </c>
      <c r="C90" s="221" t="s">
        <v>652</v>
      </c>
      <c r="D90" s="423"/>
      <c r="E90" s="226"/>
      <c r="F90" s="216" t="s">
        <v>714</v>
      </c>
      <c r="G90" s="216" t="s">
        <v>539</v>
      </c>
    </row>
    <row r="91" spans="1:7" ht="25.5" customHeight="1" hidden="1">
      <c r="A91" s="422"/>
      <c r="B91" s="221" t="s">
        <v>711</v>
      </c>
      <c r="C91" s="221" t="s">
        <v>628</v>
      </c>
      <c r="D91" s="424"/>
      <c r="E91" s="226"/>
      <c r="F91" s="216" t="s">
        <v>714</v>
      </c>
      <c r="G91" s="216" t="s">
        <v>539</v>
      </c>
    </row>
    <row r="92" spans="1:7" s="228" customFormat="1" ht="38.25">
      <c r="A92" s="425" t="s">
        <v>712</v>
      </c>
      <c r="B92" s="425"/>
      <c r="C92" s="425"/>
      <c r="D92" s="227">
        <v>19.41</v>
      </c>
      <c r="E92" s="226" t="s">
        <v>773</v>
      </c>
      <c r="F92" s="216" t="s">
        <v>714</v>
      </c>
      <c r="G92" s="216" t="s">
        <v>539</v>
      </c>
    </row>
    <row r="93" spans="6:7" ht="15.75" hidden="1">
      <c r="F93" s="231"/>
      <c r="G93" s="231"/>
    </row>
    <row r="94" spans="2:7" ht="15.75" hidden="1">
      <c r="B94" s="229" t="s">
        <v>27</v>
      </c>
      <c r="F94" s="231"/>
      <c r="G94" s="231"/>
    </row>
    <row r="95" spans="6:7" ht="15.75" hidden="1">
      <c r="F95" s="231"/>
      <c r="G95" s="231"/>
    </row>
    <row r="96" spans="2:7" ht="15.75" hidden="1">
      <c r="B96" s="229" t="s">
        <v>28</v>
      </c>
      <c r="F96" s="231"/>
      <c r="G96" s="231"/>
    </row>
    <row r="97" spans="6:7" ht="15.75">
      <c r="F97" s="231"/>
      <c r="G97" s="231"/>
    </row>
    <row r="98" spans="6:7" ht="15.75">
      <c r="F98" s="231"/>
      <c r="G98" s="231"/>
    </row>
    <row r="99" spans="6:7" ht="15.75">
      <c r="F99" s="231"/>
      <c r="G99" s="231"/>
    </row>
    <row r="100" spans="6:7" ht="15.75">
      <c r="F100" s="231"/>
      <c r="G100" s="231"/>
    </row>
    <row r="101" spans="6:7" ht="15.75">
      <c r="F101" s="231"/>
      <c r="G101" s="231"/>
    </row>
    <row r="102" spans="6:7" ht="15.75">
      <c r="F102" s="231"/>
      <c r="G102" s="231"/>
    </row>
    <row r="103" spans="6:7" ht="15.75">
      <c r="F103" s="231"/>
      <c r="G103" s="231"/>
    </row>
    <row r="104" spans="6:7" ht="15.75">
      <c r="F104" s="231"/>
      <c r="G104" s="231"/>
    </row>
    <row r="105" spans="6:7" ht="15.75">
      <c r="F105" s="231"/>
      <c r="G105" s="231"/>
    </row>
    <row r="106" spans="6:7" ht="15.75">
      <c r="F106" s="231"/>
      <c r="G106" s="231"/>
    </row>
    <row r="107" spans="6:7" ht="15.75">
      <c r="F107" s="231"/>
      <c r="G107" s="231"/>
    </row>
    <row r="108" spans="6:7" ht="15.75">
      <c r="F108" s="231"/>
      <c r="G108" s="231"/>
    </row>
    <row r="109" spans="6:7" ht="15.75">
      <c r="F109" s="231"/>
      <c r="G109" s="231"/>
    </row>
    <row r="110" spans="6:7" ht="15.75">
      <c r="F110" s="231"/>
      <c r="G110" s="231"/>
    </row>
    <row r="111" spans="6:7" ht="15.75">
      <c r="F111" s="231"/>
      <c r="G111" s="231"/>
    </row>
    <row r="112" spans="6:7" ht="15.75">
      <c r="F112" s="231"/>
      <c r="G112" s="231"/>
    </row>
    <row r="113" spans="6:7" ht="15.75">
      <c r="F113" s="231"/>
      <c r="G113" s="231"/>
    </row>
    <row r="114" spans="6:7" ht="15.75">
      <c r="F114" s="231"/>
      <c r="G114" s="231"/>
    </row>
    <row r="115" spans="6:7" ht="15.75">
      <c r="F115" s="231"/>
      <c r="G115" s="231"/>
    </row>
    <row r="116" spans="6:7" ht="15.75">
      <c r="F116" s="231"/>
      <c r="G116" s="231"/>
    </row>
    <row r="117" spans="6:7" ht="15.75">
      <c r="F117" s="231"/>
      <c r="G117" s="231"/>
    </row>
    <row r="118" spans="6:7" ht="15.75">
      <c r="F118" s="231"/>
      <c r="G118" s="231"/>
    </row>
    <row r="119" spans="6:7" ht="15.75">
      <c r="F119" s="231"/>
      <c r="G119" s="231"/>
    </row>
    <row r="120" spans="6:7" ht="15.75">
      <c r="F120" s="231"/>
      <c r="G120" s="231"/>
    </row>
    <row r="121" spans="6:7" ht="15.75">
      <c r="F121" s="231"/>
      <c r="G121" s="231"/>
    </row>
    <row r="122" spans="6:7" ht="15.75">
      <c r="F122" s="231"/>
      <c r="G122" s="231"/>
    </row>
    <row r="123" spans="6:7" ht="15.75">
      <c r="F123" s="231"/>
      <c r="G123" s="231"/>
    </row>
    <row r="124" spans="6:7" ht="15.75">
      <c r="F124" s="231"/>
      <c r="G124" s="231"/>
    </row>
    <row r="125" spans="6:7" ht="15.75">
      <c r="F125" s="231"/>
      <c r="G125" s="231"/>
    </row>
    <row r="126" spans="6:7" ht="15.75">
      <c r="F126" s="231"/>
      <c r="G126" s="231"/>
    </row>
    <row r="127" spans="6:7" ht="15.75">
      <c r="F127" s="231"/>
      <c r="G127" s="231"/>
    </row>
    <row r="128" spans="6:7" ht="15.75">
      <c r="F128" s="231"/>
      <c r="G128" s="231"/>
    </row>
    <row r="129" spans="6:7" ht="15.75">
      <c r="F129" s="231"/>
      <c r="G129" s="231"/>
    </row>
    <row r="130" spans="6:7" ht="15.75">
      <c r="F130" s="231"/>
      <c r="G130" s="231"/>
    </row>
    <row r="131" spans="6:7" ht="15.75">
      <c r="F131" s="231"/>
      <c r="G131" s="231"/>
    </row>
    <row r="132" spans="6:7" ht="15.75">
      <c r="F132" s="231"/>
      <c r="G132" s="231"/>
    </row>
    <row r="133" spans="6:7" ht="15.75">
      <c r="F133" s="231"/>
      <c r="G133" s="231"/>
    </row>
    <row r="134" spans="6:7" ht="15.75">
      <c r="F134" s="231"/>
      <c r="G134" s="231"/>
    </row>
    <row r="135" spans="6:7" ht="15.75">
      <c r="F135" s="231"/>
      <c r="G135" s="231"/>
    </row>
    <row r="136" spans="6:7" ht="15.75">
      <c r="F136" s="231"/>
      <c r="G136" s="231"/>
    </row>
    <row r="137" spans="6:7" ht="15.75">
      <c r="F137" s="231"/>
      <c r="G137" s="231"/>
    </row>
    <row r="138" spans="6:7" ht="15.75">
      <c r="F138" s="231"/>
      <c r="G138" s="231"/>
    </row>
    <row r="139" spans="6:7" ht="15.75">
      <c r="F139" s="231"/>
      <c r="G139" s="231"/>
    </row>
    <row r="140" spans="6:7" ht="15.75">
      <c r="F140" s="231"/>
      <c r="G140" s="231"/>
    </row>
    <row r="141" spans="6:7" ht="15.75">
      <c r="F141" s="231"/>
      <c r="G141" s="231"/>
    </row>
    <row r="142" spans="6:7" ht="15.75">
      <c r="F142" s="231"/>
      <c r="G142" s="231"/>
    </row>
    <row r="143" spans="6:7" ht="15.75">
      <c r="F143" s="231"/>
      <c r="G143" s="231"/>
    </row>
    <row r="144" spans="6:7" ht="15.75">
      <c r="F144" s="231"/>
      <c r="G144" s="231"/>
    </row>
    <row r="145" spans="6:7" ht="15.75">
      <c r="F145" s="231"/>
      <c r="G145" s="231"/>
    </row>
    <row r="146" spans="6:7" ht="15.75">
      <c r="F146" s="231"/>
      <c r="G146" s="231"/>
    </row>
    <row r="147" spans="6:7" ht="15.75">
      <c r="F147" s="231"/>
      <c r="G147" s="231"/>
    </row>
    <row r="148" spans="6:7" ht="15.75">
      <c r="F148" s="231"/>
      <c r="G148" s="231"/>
    </row>
    <row r="149" spans="6:7" ht="15.75">
      <c r="F149" s="231"/>
      <c r="G149" s="231"/>
    </row>
    <row r="150" spans="6:7" ht="15.75">
      <c r="F150" s="231"/>
      <c r="G150" s="231"/>
    </row>
    <row r="151" spans="6:7" ht="15.75">
      <c r="F151" s="231"/>
      <c r="G151" s="231"/>
    </row>
    <row r="152" spans="6:7" ht="15.75">
      <c r="F152" s="231"/>
      <c r="G152" s="231"/>
    </row>
    <row r="153" spans="6:7" ht="15.75">
      <c r="F153" s="231"/>
      <c r="G153" s="231"/>
    </row>
    <row r="154" spans="6:7" ht="15.75">
      <c r="F154" s="231"/>
      <c r="G154" s="231"/>
    </row>
    <row r="155" spans="6:7" ht="15.75">
      <c r="F155" s="231"/>
      <c r="G155" s="231"/>
    </row>
    <row r="156" spans="6:7" ht="15.75">
      <c r="F156" s="231"/>
      <c r="G156" s="231"/>
    </row>
    <row r="157" spans="6:7" ht="15.75">
      <c r="F157" s="231"/>
      <c r="G157" s="231"/>
    </row>
    <row r="158" spans="6:7" ht="15.75">
      <c r="F158" s="231"/>
      <c r="G158" s="231"/>
    </row>
    <row r="159" spans="6:7" ht="15.75">
      <c r="F159" s="231"/>
      <c r="G159" s="231"/>
    </row>
    <row r="160" spans="6:7" ht="15.75">
      <c r="F160" s="231"/>
      <c r="G160" s="231"/>
    </row>
    <row r="161" spans="6:7" ht="15.75">
      <c r="F161" s="231"/>
      <c r="G161" s="231"/>
    </row>
    <row r="162" spans="6:7" ht="15.75">
      <c r="F162" s="231"/>
      <c r="G162" s="231"/>
    </row>
    <row r="163" spans="6:7" ht="15.75">
      <c r="F163" s="231"/>
      <c r="G163" s="231"/>
    </row>
    <row r="164" spans="6:7" ht="15.75">
      <c r="F164" s="231"/>
      <c r="G164" s="231"/>
    </row>
    <row r="165" spans="6:7" ht="15.75">
      <c r="F165" s="231"/>
      <c r="G165" s="231"/>
    </row>
    <row r="166" spans="6:7" ht="15.75">
      <c r="F166" s="231"/>
      <c r="G166" s="231"/>
    </row>
    <row r="167" spans="6:7" ht="15.75">
      <c r="F167" s="231"/>
      <c r="G167" s="231"/>
    </row>
    <row r="168" spans="6:7" ht="15.75">
      <c r="F168" s="231"/>
      <c r="G168" s="231"/>
    </row>
    <row r="169" spans="6:7" ht="15.75">
      <c r="F169" s="231"/>
      <c r="G169" s="231"/>
    </row>
    <row r="170" spans="6:7" ht="15.75">
      <c r="F170" s="231"/>
      <c r="G170" s="231"/>
    </row>
    <row r="171" spans="6:7" ht="15.75">
      <c r="F171" s="231"/>
      <c r="G171" s="231"/>
    </row>
    <row r="172" spans="6:7" ht="15.75">
      <c r="F172" s="231"/>
      <c r="G172" s="231"/>
    </row>
    <row r="173" spans="6:7" ht="15.75">
      <c r="F173" s="231"/>
      <c r="G173" s="231"/>
    </row>
    <row r="174" spans="6:7" ht="15.75">
      <c r="F174" s="231"/>
      <c r="G174" s="231"/>
    </row>
    <row r="175" spans="6:7" ht="15.75">
      <c r="F175" s="231"/>
      <c r="G175" s="231"/>
    </row>
    <row r="176" spans="6:7" ht="15.75">
      <c r="F176" s="231"/>
      <c r="G176" s="231"/>
    </row>
    <row r="177" spans="6:7" ht="15.75">
      <c r="F177" s="231"/>
      <c r="G177" s="231"/>
    </row>
    <row r="178" spans="6:7" ht="15.75">
      <c r="F178" s="231"/>
      <c r="G178" s="231"/>
    </row>
    <row r="179" spans="6:7" ht="15.75">
      <c r="F179" s="231"/>
      <c r="G179" s="231"/>
    </row>
    <row r="180" spans="6:7" ht="15.75">
      <c r="F180" s="231"/>
      <c r="G180" s="231"/>
    </row>
    <row r="181" spans="6:7" ht="15.75">
      <c r="F181" s="231"/>
      <c r="G181" s="231"/>
    </row>
    <row r="182" spans="6:7" ht="15.75">
      <c r="F182" s="231"/>
      <c r="G182" s="231"/>
    </row>
    <row r="183" spans="6:7" ht="15.75">
      <c r="F183" s="231"/>
      <c r="G183" s="231"/>
    </row>
    <row r="184" spans="6:7" ht="15.75">
      <c r="F184" s="231"/>
      <c r="G184" s="231"/>
    </row>
    <row r="185" spans="6:7" ht="15.75">
      <c r="F185" s="231"/>
      <c r="G185" s="231"/>
    </row>
    <row r="186" spans="6:7" ht="15.75">
      <c r="F186" s="231"/>
      <c r="G186" s="231"/>
    </row>
    <row r="187" spans="6:7" ht="15.75">
      <c r="F187" s="231"/>
      <c r="G187" s="231"/>
    </row>
    <row r="188" spans="6:7" ht="15.75">
      <c r="F188" s="231"/>
      <c r="G188" s="231"/>
    </row>
    <row r="189" spans="6:7" ht="15.75">
      <c r="F189" s="231"/>
      <c r="G189" s="231"/>
    </row>
    <row r="190" spans="6:7" ht="15.75">
      <c r="F190" s="231"/>
      <c r="G190" s="231"/>
    </row>
    <row r="191" spans="6:7" ht="15.75">
      <c r="F191" s="231"/>
      <c r="G191" s="231"/>
    </row>
    <row r="192" spans="6:7" ht="15.75">
      <c r="F192" s="231"/>
      <c r="G192" s="231"/>
    </row>
    <row r="193" spans="6:7" ht="15.75">
      <c r="F193" s="231"/>
      <c r="G193" s="231"/>
    </row>
    <row r="194" spans="6:7" ht="15.75">
      <c r="F194" s="231"/>
      <c r="G194" s="231"/>
    </row>
    <row r="195" spans="6:7" ht="15.75">
      <c r="F195" s="231"/>
      <c r="G195" s="231"/>
    </row>
    <row r="196" spans="6:7" ht="15.75">
      <c r="F196" s="231"/>
      <c r="G196" s="231"/>
    </row>
    <row r="197" spans="6:7" ht="15.75">
      <c r="F197" s="231"/>
      <c r="G197" s="231"/>
    </row>
    <row r="198" spans="6:7" ht="15.75">
      <c r="F198" s="231"/>
      <c r="G198" s="231"/>
    </row>
    <row r="199" spans="6:7" ht="15.75">
      <c r="F199" s="231"/>
      <c r="G199" s="231"/>
    </row>
    <row r="200" spans="6:7" ht="15.75">
      <c r="F200" s="231"/>
      <c r="G200" s="231"/>
    </row>
    <row r="201" spans="6:7" ht="15.75">
      <c r="F201" s="231"/>
      <c r="G201" s="231"/>
    </row>
    <row r="202" spans="6:7" ht="15.75">
      <c r="F202" s="231"/>
      <c r="G202" s="231"/>
    </row>
    <row r="203" spans="6:7" ht="15.75">
      <c r="F203" s="231"/>
      <c r="G203" s="231"/>
    </row>
    <row r="204" spans="6:7" ht="15.75">
      <c r="F204" s="231"/>
      <c r="G204" s="231"/>
    </row>
    <row r="205" spans="6:7" ht="15.75">
      <c r="F205" s="231"/>
      <c r="G205" s="231"/>
    </row>
    <row r="206" spans="6:7" ht="15.75">
      <c r="F206" s="231"/>
      <c r="G206" s="231"/>
    </row>
    <row r="207" spans="6:7" ht="15.75">
      <c r="F207" s="231"/>
      <c r="G207" s="231"/>
    </row>
    <row r="208" spans="6:7" ht="15.75">
      <c r="F208" s="231"/>
      <c r="G208" s="231"/>
    </row>
    <row r="209" spans="6:7" ht="15.75">
      <c r="F209" s="231"/>
      <c r="G209" s="231"/>
    </row>
    <row r="210" spans="6:7" ht="15.75">
      <c r="F210" s="231"/>
      <c r="G210" s="231"/>
    </row>
    <row r="211" spans="6:7" ht="15.75">
      <c r="F211" s="231"/>
      <c r="G211" s="231"/>
    </row>
    <row r="212" spans="6:7" ht="15.75">
      <c r="F212" s="231"/>
      <c r="G212" s="231"/>
    </row>
    <row r="213" spans="6:7" ht="15.75">
      <c r="F213" s="231"/>
      <c r="G213" s="231"/>
    </row>
    <row r="214" spans="6:7" ht="15.75">
      <c r="F214" s="231"/>
      <c r="G214" s="231"/>
    </row>
    <row r="215" spans="6:7" ht="15.75">
      <c r="F215" s="231"/>
      <c r="G215" s="231"/>
    </row>
    <row r="216" spans="6:7" ht="15.75">
      <c r="F216" s="231"/>
      <c r="G216" s="231"/>
    </row>
    <row r="217" spans="6:7" ht="15.75">
      <c r="F217" s="231"/>
      <c r="G217" s="231"/>
    </row>
    <row r="218" spans="6:7" ht="15.75">
      <c r="F218" s="231"/>
      <c r="G218" s="231"/>
    </row>
    <row r="219" spans="6:7" ht="15.75">
      <c r="F219" s="231"/>
      <c r="G219" s="231"/>
    </row>
    <row r="220" spans="6:7" ht="15.75">
      <c r="F220" s="231"/>
      <c r="G220" s="231"/>
    </row>
    <row r="221" spans="6:7" ht="15.75">
      <c r="F221" s="231"/>
      <c r="G221" s="231"/>
    </row>
    <row r="222" spans="6:7" ht="15.75">
      <c r="F222" s="231"/>
      <c r="G222" s="231"/>
    </row>
    <row r="223" spans="6:7" ht="15.75">
      <c r="F223" s="231"/>
      <c r="G223" s="231"/>
    </row>
    <row r="224" spans="6:7" ht="15.75">
      <c r="F224" s="231"/>
      <c r="G224" s="231"/>
    </row>
    <row r="225" spans="6:7" ht="15.75">
      <c r="F225" s="231"/>
      <c r="G225" s="231"/>
    </row>
    <row r="226" spans="6:7" ht="15.75">
      <c r="F226" s="231"/>
      <c r="G226" s="231"/>
    </row>
    <row r="227" spans="6:7" ht="15.75">
      <c r="F227" s="231"/>
      <c r="G227" s="231"/>
    </row>
    <row r="228" spans="6:7" ht="15.75">
      <c r="F228" s="231"/>
      <c r="G228" s="231"/>
    </row>
    <row r="229" spans="6:7" ht="15.75">
      <c r="F229" s="231"/>
      <c r="G229" s="231"/>
    </row>
    <row r="230" spans="6:7" ht="15.75">
      <c r="F230" s="231"/>
      <c r="G230" s="231"/>
    </row>
    <row r="231" spans="6:7" ht="15.75">
      <c r="F231" s="231"/>
      <c r="G231" s="231"/>
    </row>
    <row r="232" spans="6:7" ht="15.75">
      <c r="F232" s="231"/>
      <c r="G232" s="231"/>
    </row>
    <row r="233" spans="6:7" ht="15.75">
      <c r="F233" s="231"/>
      <c r="G233" s="231"/>
    </row>
    <row r="234" spans="6:7" ht="15.75">
      <c r="F234" s="231"/>
      <c r="G234" s="231"/>
    </row>
    <row r="235" spans="6:7" ht="15.75">
      <c r="F235" s="231"/>
      <c r="G235" s="231"/>
    </row>
    <row r="236" spans="6:7" ht="15.75">
      <c r="F236" s="231"/>
      <c r="G236" s="231"/>
    </row>
    <row r="237" spans="6:7" ht="15.75">
      <c r="F237" s="231"/>
      <c r="G237" s="231"/>
    </row>
    <row r="238" spans="6:7" ht="15.75">
      <c r="F238" s="231"/>
      <c r="G238" s="231"/>
    </row>
    <row r="239" spans="6:7" ht="15.75">
      <c r="F239" s="231"/>
      <c r="G239" s="231"/>
    </row>
    <row r="240" spans="6:7" ht="15.75">
      <c r="F240" s="231"/>
      <c r="G240" s="231"/>
    </row>
    <row r="241" spans="6:7" ht="15.75">
      <c r="F241" s="231"/>
      <c r="G241" s="231"/>
    </row>
    <row r="242" spans="6:7" ht="15.75">
      <c r="F242" s="231"/>
      <c r="G242" s="231"/>
    </row>
    <row r="243" spans="6:7" ht="15.75">
      <c r="F243" s="231"/>
      <c r="G243" s="231"/>
    </row>
    <row r="244" spans="6:7" ht="15.75">
      <c r="F244" s="231"/>
      <c r="G244" s="231"/>
    </row>
    <row r="245" spans="6:7" ht="15.75">
      <c r="F245" s="231"/>
      <c r="G245" s="231"/>
    </row>
    <row r="246" spans="6:7" ht="15.75">
      <c r="F246" s="231"/>
      <c r="G246" s="231"/>
    </row>
    <row r="247" spans="6:7" ht="15.75">
      <c r="F247" s="231"/>
      <c r="G247" s="231"/>
    </row>
    <row r="248" spans="6:7" ht="15.75">
      <c r="F248" s="231"/>
      <c r="G248" s="231"/>
    </row>
    <row r="249" spans="6:7" ht="15.75">
      <c r="F249" s="231"/>
      <c r="G249" s="231"/>
    </row>
    <row r="250" spans="6:7" ht="15.75">
      <c r="F250" s="231"/>
      <c r="G250" s="231"/>
    </row>
    <row r="251" spans="6:7" ht="15.75">
      <c r="F251" s="231"/>
      <c r="G251" s="231"/>
    </row>
    <row r="252" spans="6:7" ht="15.75">
      <c r="F252" s="231"/>
      <c r="G252" s="231"/>
    </row>
    <row r="253" spans="6:7" ht="15.75">
      <c r="F253" s="231"/>
      <c r="G253" s="231"/>
    </row>
    <row r="254" spans="6:7" ht="15.75">
      <c r="F254" s="231"/>
      <c r="G254" s="231"/>
    </row>
    <row r="255" spans="6:7" ht="15.75">
      <c r="F255" s="231"/>
      <c r="G255" s="231"/>
    </row>
    <row r="256" spans="6:7" ht="15.75">
      <c r="F256" s="231"/>
      <c r="G256" s="231"/>
    </row>
    <row r="257" spans="6:7" ht="15.75">
      <c r="F257" s="231"/>
      <c r="G257" s="231"/>
    </row>
    <row r="258" spans="6:7" ht="15.75">
      <c r="F258" s="231"/>
      <c r="G258" s="231"/>
    </row>
    <row r="259" spans="6:7" ht="15.75">
      <c r="F259" s="231"/>
      <c r="G259" s="231"/>
    </row>
    <row r="260" spans="6:7" ht="15.75">
      <c r="F260" s="231"/>
      <c r="G260" s="231"/>
    </row>
    <row r="261" spans="6:7" ht="15.75">
      <c r="F261" s="231"/>
      <c r="G261" s="231"/>
    </row>
    <row r="262" spans="6:7" ht="15.75">
      <c r="F262" s="231"/>
      <c r="G262" s="231"/>
    </row>
    <row r="263" spans="6:7" ht="15.75">
      <c r="F263" s="231"/>
      <c r="G263" s="231"/>
    </row>
    <row r="264" spans="6:7" ht="15.75">
      <c r="F264" s="231"/>
      <c r="G264" s="231"/>
    </row>
    <row r="265" spans="6:7" ht="15.75">
      <c r="F265" s="231"/>
      <c r="G265" s="231"/>
    </row>
    <row r="266" spans="6:7" ht="15.75">
      <c r="F266" s="231"/>
      <c r="G266" s="231"/>
    </row>
    <row r="267" spans="6:7" ht="15.75">
      <c r="F267" s="231"/>
      <c r="G267" s="231"/>
    </row>
    <row r="268" spans="6:7" ht="15.75">
      <c r="F268" s="231"/>
      <c r="G268" s="231"/>
    </row>
    <row r="269" spans="6:7" ht="15.75">
      <c r="F269" s="231"/>
      <c r="G269" s="231"/>
    </row>
    <row r="270" spans="6:7" ht="15.75">
      <c r="F270" s="231"/>
      <c r="G270" s="231"/>
    </row>
    <row r="271" spans="6:7" ht="15.75">
      <c r="F271" s="231"/>
      <c r="G271" s="231"/>
    </row>
    <row r="272" spans="6:7" ht="15.75">
      <c r="F272" s="231"/>
      <c r="G272" s="231"/>
    </row>
    <row r="273" spans="6:7" ht="15.75">
      <c r="F273" s="231"/>
      <c r="G273" s="231"/>
    </row>
    <row r="274" spans="6:7" ht="15.75">
      <c r="F274" s="231"/>
      <c r="G274" s="231"/>
    </row>
    <row r="275" spans="6:7" ht="15.75">
      <c r="F275" s="231"/>
      <c r="G275" s="231"/>
    </row>
    <row r="276" spans="6:7" ht="15.75">
      <c r="F276" s="231"/>
      <c r="G276" s="231"/>
    </row>
    <row r="277" spans="6:7" ht="15.75">
      <c r="F277" s="231"/>
      <c r="G277" s="231"/>
    </row>
    <row r="278" spans="6:7" ht="15.75">
      <c r="F278" s="231"/>
      <c r="G278" s="231"/>
    </row>
    <row r="279" spans="6:7" ht="15.75">
      <c r="F279" s="231"/>
      <c r="G279" s="231"/>
    </row>
    <row r="280" spans="6:7" ht="15.75">
      <c r="F280" s="231"/>
      <c r="G280" s="231"/>
    </row>
    <row r="281" spans="6:7" ht="15.75">
      <c r="F281" s="231"/>
      <c r="G281" s="231"/>
    </row>
    <row r="282" spans="6:7" ht="15.75">
      <c r="F282" s="231"/>
      <c r="G282" s="231"/>
    </row>
    <row r="283" spans="6:7" ht="15.75">
      <c r="F283" s="231"/>
      <c r="G283" s="231"/>
    </row>
    <row r="284" spans="6:7" ht="15.75">
      <c r="F284" s="231"/>
      <c r="G284" s="231"/>
    </row>
    <row r="285" spans="6:7" ht="15.75">
      <c r="F285" s="231"/>
      <c r="G285" s="231"/>
    </row>
    <row r="286" spans="6:7" ht="15.75">
      <c r="F286" s="231"/>
      <c r="G286" s="231"/>
    </row>
    <row r="287" spans="6:7" ht="15.75">
      <c r="F287" s="231"/>
      <c r="G287" s="231"/>
    </row>
    <row r="288" spans="6:7" ht="15.75">
      <c r="F288" s="231"/>
      <c r="G288" s="231"/>
    </row>
    <row r="289" spans="6:7" ht="15.75">
      <c r="F289" s="231"/>
      <c r="G289" s="231"/>
    </row>
    <row r="290" spans="6:7" ht="15.75">
      <c r="F290" s="231"/>
      <c r="G290" s="231"/>
    </row>
    <row r="291" spans="6:7" ht="15.75">
      <c r="F291" s="231"/>
      <c r="G291" s="231"/>
    </row>
    <row r="292" spans="6:7" ht="15.75">
      <c r="F292" s="231"/>
      <c r="G292" s="231"/>
    </row>
  </sheetData>
  <sheetProtection/>
  <mergeCells count="45">
    <mergeCell ref="A3:C3"/>
    <mergeCell ref="D3:D16"/>
    <mergeCell ref="E3:E16"/>
    <mergeCell ref="F3:F16"/>
    <mergeCell ref="G3:G16"/>
    <mergeCell ref="A9:A10"/>
    <mergeCell ref="E67:E85"/>
    <mergeCell ref="F67:F85"/>
    <mergeCell ref="E39:E58"/>
    <mergeCell ref="F39:F58"/>
    <mergeCell ref="G39:G58"/>
    <mergeCell ref="G59:G66"/>
    <mergeCell ref="E17:E38"/>
    <mergeCell ref="F17:F38"/>
    <mergeCell ref="G17:G38"/>
    <mergeCell ref="A19:A23"/>
    <mergeCell ref="A24:A31"/>
    <mergeCell ref="A32:A35"/>
    <mergeCell ref="A36:A37"/>
    <mergeCell ref="A17:C17"/>
    <mergeCell ref="D17:D38"/>
    <mergeCell ref="A39:C39"/>
    <mergeCell ref="D39:D58"/>
    <mergeCell ref="A40:A45"/>
    <mergeCell ref="A46:A49"/>
    <mergeCell ref="A50:A53"/>
    <mergeCell ref="A54:A56"/>
    <mergeCell ref="A59:C59"/>
    <mergeCell ref="D59:D66"/>
    <mergeCell ref="E59:E66"/>
    <mergeCell ref="F59:F66"/>
    <mergeCell ref="A60:A61"/>
    <mergeCell ref="C60:C66"/>
    <mergeCell ref="A62:A63"/>
    <mergeCell ref="A64:A65"/>
    <mergeCell ref="A90:A91"/>
    <mergeCell ref="D90:D91"/>
    <mergeCell ref="A92:C92"/>
    <mergeCell ref="G67:G85"/>
    <mergeCell ref="A79:A80"/>
    <mergeCell ref="A82:A85"/>
    <mergeCell ref="A86:A89"/>
    <mergeCell ref="D86:D89"/>
    <mergeCell ref="D67:D85"/>
    <mergeCell ref="A67:C6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1"/>
  <sheetViews>
    <sheetView zoomScalePageLayoutView="0" workbookViewId="0" topLeftCell="A1">
      <selection activeCell="E103" sqref="E103"/>
    </sheetView>
  </sheetViews>
  <sheetFormatPr defaultColWidth="9.140625" defaultRowHeight="12.75"/>
  <cols>
    <col min="2" max="2" width="61.28125" style="0" customWidth="1"/>
    <col min="3" max="3" width="16.28125" style="0" customWidth="1"/>
    <col min="4" max="4" width="43.421875" style="0" customWidth="1"/>
  </cols>
  <sheetData>
    <row r="1" spans="1:4" ht="14.25">
      <c r="A1" s="70" t="s">
        <v>372</v>
      </c>
      <c r="B1" s="4"/>
      <c r="C1" s="4"/>
      <c r="D1" s="4"/>
    </row>
    <row r="2" spans="1:4" ht="14.25">
      <c r="A2" s="70" t="s">
        <v>373</v>
      </c>
      <c r="B2" s="4"/>
      <c r="C2" s="4"/>
      <c r="D2" s="4"/>
    </row>
    <row r="3" spans="1:4" ht="13.5" thickBot="1">
      <c r="A3" s="4"/>
      <c r="B3" s="4"/>
      <c r="C3" s="4"/>
      <c r="D3" s="4"/>
    </row>
    <row r="4" spans="1:4" ht="16.5" thickBot="1">
      <c r="A4" s="71" t="s">
        <v>615</v>
      </c>
      <c r="B4" s="72" t="s">
        <v>255</v>
      </c>
      <c r="C4" s="72" t="s">
        <v>325</v>
      </c>
      <c r="D4" s="73" t="s">
        <v>257</v>
      </c>
    </row>
    <row r="5" spans="1:4" ht="15.75">
      <c r="A5" s="54" t="s">
        <v>536</v>
      </c>
      <c r="B5" s="55" t="s">
        <v>258</v>
      </c>
      <c r="C5" s="74" t="s">
        <v>259</v>
      </c>
      <c r="D5" s="75"/>
    </row>
    <row r="6" spans="1:4" ht="21" customHeight="1">
      <c r="A6" s="57" t="s">
        <v>579</v>
      </c>
      <c r="B6" s="41" t="s">
        <v>374</v>
      </c>
      <c r="C6" s="76" t="s">
        <v>259</v>
      </c>
      <c r="D6" s="77" t="s">
        <v>375</v>
      </c>
    </row>
    <row r="7" spans="1:4" ht="15.75">
      <c r="A7" s="57" t="s">
        <v>580</v>
      </c>
      <c r="B7" s="41" t="s">
        <v>376</v>
      </c>
      <c r="C7" s="76" t="s">
        <v>259</v>
      </c>
      <c r="D7" s="78" t="s">
        <v>377</v>
      </c>
    </row>
    <row r="8" spans="1:4" ht="15.75">
      <c r="A8" s="57" t="s">
        <v>584</v>
      </c>
      <c r="B8" s="41" t="s">
        <v>716</v>
      </c>
      <c r="C8" s="76" t="s">
        <v>259</v>
      </c>
      <c r="D8" s="78" t="s">
        <v>720</v>
      </c>
    </row>
    <row r="9" spans="1:4" ht="15.75">
      <c r="A9" s="57" t="s">
        <v>267</v>
      </c>
      <c r="B9" s="41" t="s">
        <v>378</v>
      </c>
      <c r="C9" s="63" t="s">
        <v>379</v>
      </c>
      <c r="D9" s="79">
        <v>26.09</v>
      </c>
    </row>
    <row r="10" spans="1:4" ht="15.75">
      <c r="A10" s="57" t="s">
        <v>268</v>
      </c>
      <c r="B10" s="41" t="s">
        <v>380</v>
      </c>
      <c r="C10" s="76" t="s">
        <v>259</v>
      </c>
      <c r="D10" s="78" t="s">
        <v>381</v>
      </c>
    </row>
    <row r="11" spans="1:4" ht="15.75">
      <c r="A11" s="57" t="s">
        <v>270</v>
      </c>
      <c r="B11" s="41" t="s">
        <v>382</v>
      </c>
      <c r="C11" s="76" t="s">
        <v>259</v>
      </c>
      <c r="D11" s="78" t="s">
        <v>383</v>
      </c>
    </row>
    <row r="12" spans="1:4" ht="33" customHeight="1">
      <c r="A12" s="57" t="s">
        <v>272</v>
      </c>
      <c r="B12" s="80" t="s">
        <v>384</v>
      </c>
      <c r="C12" s="76" t="s">
        <v>259</v>
      </c>
      <c r="D12" s="81" t="s">
        <v>157</v>
      </c>
    </row>
    <row r="13" spans="1:4" ht="15.75">
      <c r="A13" s="57" t="s">
        <v>274</v>
      </c>
      <c r="B13" s="41" t="s">
        <v>385</v>
      </c>
      <c r="C13" s="82" t="s">
        <v>259</v>
      </c>
      <c r="D13" s="83">
        <v>42005</v>
      </c>
    </row>
    <row r="14" spans="1:4" ht="15.75">
      <c r="A14" s="57" t="s">
        <v>276</v>
      </c>
      <c r="B14" s="63" t="s">
        <v>386</v>
      </c>
      <c r="C14" s="84" t="s">
        <v>387</v>
      </c>
      <c r="D14" s="79">
        <v>5.183</v>
      </c>
    </row>
    <row r="15" spans="1:4" ht="34.5" customHeight="1">
      <c r="A15" s="85">
        <v>11</v>
      </c>
      <c r="B15" s="80" t="s">
        <v>388</v>
      </c>
      <c r="C15" s="86" t="s">
        <v>259</v>
      </c>
      <c r="D15" s="81" t="s">
        <v>160</v>
      </c>
    </row>
    <row r="16" spans="1:4" ht="19.5" customHeight="1">
      <c r="A16" s="87" t="s">
        <v>389</v>
      </c>
      <c r="B16" s="41" t="s">
        <v>390</v>
      </c>
      <c r="C16" s="76" t="s">
        <v>391</v>
      </c>
      <c r="D16" s="88">
        <v>0.03</v>
      </c>
    </row>
    <row r="17" spans="1:4" ht="35.25" customHeight="1" thickBot="1">
      <c r="A17" s="58" t="s">
        <v>392</v>
      </c>
      <c r="B17" s="89" t="s">
        <v>393</v>
      </c>
      <c r="C17" s="90" t="s">
        <v>259</v>
      </c>
      <c r="D17" s="91" t="s">
        <v>394</v>
      </c>
    </row>
    <row r="19" ht="13.5" thickBot="1"/>
    <row r="20" spans="1:4" ht="16.5" thickBot="1">
      <c r="A20" s="92" t="s">
        <v>615</v>
      </c>
      <c r="B20" s="93" t="s">
        <v>255</v>
      </c>
      <c r="C20" s="93" t="s">
        <v>325</v>
      </c>
      <c r="D20" s="94" t="s">
        <v>257</v>
      </c>
    </row>
    <row r="21" spans="1:4" ht="16.5" thickBot="1">
      <c r="A21" s="95" t="s">
        <v>536</v>
      </c>
      <c r="B21" s="96" t="s">
        <v>258</v>
      </c>
      <c r="C21" s="97" t="s">
        <v>259</v>
      </c>
      <c r="D21" s="98"/>
    </row>
    <row r="22" spans="1:4" ht="15.75">
      <c r="A22" s="57" t="s">
        <v>579</v>
      </c>
      <c r="B22" s="41" t="s">
        <v>374</v>
      </c>
      <c r="C22" s="35" t="s">
        <v>259</v>
      </c>
      <c r="D22" s="99" t="s">
        <v>375</v>
      </c>
    </row>
    <row r="23" spans="1:4" ht="15.75">
      <c r="A23" s="57" t="s">
        <v>580</v>
      </c>
      <c r="B23" s="41" t="s">
        <v>376</v>
      </c>
      <c r="C23" s="76" t="s">
        <v>259</v>
      </c>
      <c r="D23" s="78" t="s">
        <v>377</v>
      </c>
    </row>
    <row r="24" spans="1:4" ht="15.75">
      <c r="A24" s="57" t="s">
        <v>584</v>
      </c>
      <c r="B24" s="41" t="s">
        <v>716</v>
      </c>
      <c r="C24" s="76" t="s">
        <v>259</v>
      </c>
      <c r="D24" s="78" t="s">
        <v>720</v>
      </c>
    </row>
    <row r="25" spans="1:4" ht="15.75">
      <c r="A25" s="57" t="s">
        <v>267</v>
      </c>
      <c r="B25" s="41" t="s">
        <v>378</v>
      </c>
      <c r="C25" s="63" t="s">
        <v>379</v>
      </c>
      <c r="D25" s="79">
        <v>29.97</v>
      </c>
    </row>
    <row r="26" spans="1:4" ht="15.75">
      <c r="A26" s="57" t="s">
        <v>268</v>
      </c>
      <c r="B26" s="41" t="s">
        <v>380</v>
      </c>
      <c r="C26" s="76" t="s">
        <v>259</v>
      </c>
      <c r="D26" s="78" t="s">
        <v>381</v>
      </c>
    </row>
    <row r="27" spans="1:4" ht="15.75">
      <c r="A27" s="57" t="s">
        <v>270</v>
      </c>
      <c r="B27" s="41" t="s">
        <v>382</v>
      </c>
      <c r="C27" s="76" t="s">
        <v>259</v>
      </c>
      <c r="D27" s="78" t="s">
        <v>383</v>
      </c>
    </row>
    <row r="28" spans="1:4" ht="31.5">
      <c r="A28" s="57" t="s">
        <v>272</v>
      </c>
      <c r="B28" s="80" t="s">
        <v>384</v>
      </c>
      <c r="C28" s="76" t="s">
        <v>259</v>
      </c>
      <c r="D28" s="81" t="s">
        <v>157</v>
      </c>
    </row>
    <row r="29" spans="1:4" ht="15.75">
      <c r="A29" s="57" t="s">
        <v>274</v>
      </c>
      <c r="B29" s="41" t="s">
        <v>385</v>
      </c>
      <c r="C29" s="82" t="s">
        <v>259</v>
      </c>
      <c r="D29" s="83">
        <v>42186</v>
      </c>
    </row>
    <row r="30" spans="1:4" ht="15.75">
      <c r="A30" s="57" t="s">
        <v>276</v>
      </c>
      <c r="B30" s="63" t="s">
        <v>386</v>
      </c>
      <c r="C30" s="100" t="s">
        <v>387</v>
      </c>
      <c r="D30" s="79">
        <v>5.654</v>
      </c>
    </row>
    <row r="31" spans="1:4" ht="31.5">
      <c r="A31" s="85">
        <v>11</v>
      </c>
      <c r="B31" s="80" t="s">
        <v>388</v>
      </c>
      <c r="C31" s="86" t="s">
        <v>259</v>
      </c>
      <c r="D31" s="81" t="s">
        <v>160</v>
      </c>
    </row>
    <row r="32" spans="1:4" ht="15.75">
      <c r="A32" s="87" t="s">
        <v>389</v>
      </c>
      <c r="B32" s="41" t="s">
        <v>390</v>
      </c>
      <c r="C32" s="76" t="s">
        <v>391</v>
      </c>
      <c r="D32" s="88">
        <v>0.03</v>
      </c>
    </row>
    <row r="33" spans="1:4" ht="32.25" thickBot="1">
      <c r="A33" s="58" t="s">
        <v>392</v>
      </c>
      <c r="B33" s="89" t="s">
        <v>393</v>
      </c>
      <c r="C33" s="90" t="s">
        <v>259</v>
      </c>
      <c r="D33" s="91" t="s">
        <v>394</v>
      </c>
    </row>
    <row r="35" ht="13.5" thickBot="1"/>
    <row r="36" spans="1:4" ht="16.5" thickBot="1">
      <c r="A36" s="92" t="s">
        <v>615</v>
      </c>
      <c r="B36" s="93" t="s">
        <v>255</v>
      </c>
      <c r="C36" s="93" t="s">
        <v>325</v>
      </c>
      <c r="D36" s="94" t="s">
        <v>257</v>
      </c>
    </row>
    <row r="37" spans="1:4" ht="16.5" thickBot="1">
      <c r="A37" s="95" t="s">
        <v>536</v>
      </c>
      <c r="B37" s="96" t="s">
        <v>258</v>
      </c>
      <c r="C37" s="97" t="s">
        <v>259</v>
      </c>
      <c r="D37" s="98"/>
    </row>
    <row r="38" spans="1:4" ht="15.75">
      <c r="A38" s="57" t="s">
        <v>579</v>
      </c>
      <c r="B38" s="41" t="s">
        <v>374</v>
      </c>
      <c r="C38" s="35" t="s">
        <v>259</v>
      </c>
      <c r="D38" s="99" t="s">
        <v>721</v>
      </c>
    </row>
    <row r="39" spans="1:4" ht="15.75">
      <c r="A39" s="57" t="s">
        <v>580</v>
      </c>
      <c r="B39" s="41" t="s">
        <v>376</v>
      </c>
      <c r="C39" s="76" t="s">
        <v>259</v>
      </c>
      <c r="D39" s="78" t="s">
        <v>377</v>
      </c>
    </row>
    <row r="40" spans="1:4" ht="15.75">
      <c r="A40" s="57" t="s">
        <v>584</v>
      </c>
      <c r="B40" s="41" t="s">
        <v>716</v>
      </c>
      <c r="C40" s="76" t="s">
        <v>259</v>
      </c>
      <c r="D40" s="78" t="s">
        <v>720</v>
      </c>
    </row>
    <row r="41" spans="1:4" ht="15.75">
      <c r="A41" s="57" t="s">
        <v>267</v>
      </c>
      <c r="B41" s="41" t="s">
        <v>378</v>
      </c>
      <c r="C41" s="63" t="s">
        <v>379</v>
      </c>
      <c r="D41" s="79">
        <v>18.44</v>
      </c>
    </row>
    <row r="42" spans="1:4" ht="15.75">
      <c r="A42" s="57" t="s">
        <v>268</v>
      </c>
      <c r="B42" s="41" t="s">
        <v>380</v>
      </c>
      <c r="C42" s="76" t="s">
        <v>259</v>
      </c>
      <c r="D42" s="78" t="s">
        <v>381</v>
      </c>
    </row>
    <row r="43" spans="1:4" ht="15.75">
      <c r="A43" s="57" t="s">
        <v>270</v>
      </c>
      <c r="B43" s="41" t="s">
        <v>382</v>
      </c>
      <c r="C43" s="76" t="s">
        <v>259</v>
      </c>
      <c r="D43" s="101" t="s">
        <v>383</v>
      </c>
    </row>
    <row r="44" spans="1:4" ht="31.5">
      <c r="A44" s="57" t="s">
        <v>272</v>
      </c>
      <c r="B44" s="80" t="s">
        <v>384</v>
      </c>
      <c r="C44" s="76" t="s">
        <v>259</v>
      </c>
      <c r="D44" s="81" t="s">
        <v>162</v>
      </c>
    </row>
    <row r="45" spans="1:4" ht="15.75">
      <c r="A45" s="57" t="s">
        <v>274</v>
      </c>
      <c r="B45" s="41" t="s">
        <v>385</v>
      </c>
      <c r="C45" s="82" t="s">
        <v>259</v>
      </c>
      <c r="D45" s="102">
        <v>42005</v>
      </c>
    </row>
    <row r="46" spans="1:4" ht="15.75">
      <c r="A46" s="57" t="s">
        <v>276</v>
      </c>
      <c r="B46" s="63" t="s">
        <v>386</v>
      </c>
      <c r="C46" s="100" t="s">
        <v>387</v>
      </c>
      <c r="D46" s="79">
        <v>9.029</v>
      </c>
    </row>
    <row r="47" spans="1:4" ht="32.25" thickBot="1">
      <c r="A47" s="103">
        <v>11</v>
      </c>
      <c r="B47" s="89" t="s">
        <v>415</v>
      </c>
      <c r="C47" s="104" t="s">
        <v>259</v>
      </c>
      <c r="D47" s="91" t="s">
        <v>160</v>
      </c>
    </row>
    <row r="49" ht="13.5" thickBot="1"/>
    <row r="50" spans="1:4" ht="16.5" thickBot="1">
      <c r="A50" s="92" t="s">
        <v>615</v>
      </c>
      <c r="B50" s="93" t="s">
        <v>255</v>
      </c>
      <c r="C50" s="93" t="s">
        <v>325</v>
      </c>
      <c r="D50" s="94" t="s">
        <v>257</v>
      </c>
    </row>
    <row r="51" spans="1:4" ht="16.5" thickBot="1">
      <c r="A51" s="95" t="s">
        <v>536</v>
      </c>
      <c r="B51" s="96" t="s">
        <v>258</v>
      </c>
      <c r="C51" s="97" t="s">
        <v>259</v>
      </c>
      <c r="D51" s="98"/>
    </row>
    <row r="52" spans="1:4" ht="15.75">
      <c r="A52" s="57" t="s">
        <v>579</v>
      </c>
      <c r="B52" s="41" t="s">
        <v>374</v>
      </c>
      <c r="C52" s="35" t="s">
        <v>259</v>
      </c>
      <c r="D52" s="99" t="s">
        <v>721</v>
      </c>
    </row>
    <row r="53" spans="1:4" ht="15.75">
      <c r="A53" s="57" t="s">
        <v>580</v>
      </c>
      <c r="B53" s="41" t="s">
        <v>376</v>
      </c>
      <c r="C53" s="76" t="s">
        <v>259</v>
      </c>
      <c r="D53" s="78" t="s">
        <v>377</v>
      </c>
    </row>
    <row r="54" spans="1:4" ht="15.75">
      <c r="A54" s="57" t="s">
        <v>584</v>
      </c>
      <c r="B54" s="41" t="s">
        <v>716</v>
      </c>
      <c r="C54" s="76" t="s">
        <v>259</v>
      </c>
      <c r="D54" s="78" t="s">
        <v>720</v>
      </c>
    </row>
    <row r="55" spans="1:4" ht="15.75">
      <c r="A55" s="57" t="s">
        <v>267</v>
      </c>
      <c r="B55" s="41" t="s">
        <v>378</v>
      </c>
      <c r="C55" s="63" t="s">
        <v>379</v>
      </c>
      <c r="D55" s="79">
        <v>21.18</v>
      </c>
    </row>
    <row r="56" spans="1:4" ht="15.75">
      <c r="A56" s="57" t="s">
        <v>268</v>
      </c>
      <c r="B56" s="41" t="s">
        <v>380</v>
      </c>
      <c r="C56" s="76" t="s">
        <v>259</v>
      </c>
      <c r="D56" s="78" t="s">
        <v>381</v>
      </c>
    </row>
    <row r="57" spans="1:4" ht="15.75">
      <c r="A57" s="57" t="s">
        <v>270</v>
      </c>
      <c r="B57" s="41" t="s">
        <v>382</v>
      </c>
      <c r="C57" s="76" t="s">
        <v>259</v>
      </c>
      <c r="D57" s="101" t="s">
        <v>383</v>
      </c>
    </row>
    <row r="58" spans="1:4" ht="31.5">
      <c r="A58" s="57" t="s">
        <v>272</v>
      </c>
      <c r="B58" s="80" t="s">
        <v>384</v>
      </c>
      <c r="C58" s="76" t="s">
        <v>259</v>
      </c>
      <c r="D58" s="81" t="s">
        <v>162</v>
      </c>
    </row>
    <row r="59" spans="1:4" ht="15.75">
      <c r="A59" s="57" t="s">
        <v>274</v>
      </c>
      <c r="B59" s="41" t="s">
        <v>385</v>
      </c>
      <c r="C59" s="82" t="s">
        <v>259</v>
      </c>
      <c r="D59" s="102">
        <v>42186</v>
      </c>
    </row>
    <row r="60" spans="1:4" ht="15.75">
      <c r="A60" s="57" t="s">
        <v>276</v>
      </c>
      <c r="B60" s="63" t="s">
        <v>386</v>
      </c>
      <c r="C60" s="100" t="s">
        <v>387</v>
      </c>
      <c r="D60" s="79">
        <v>9.85</v>
      </c>
    </row>
    <row r="61" spans="1:4" ht="32.25" thickBot="1">
      <c r="A61" s="103">
        <v>11</v>
      </c>
      <c r="B61" s="89" t="s">
        <v>415</v>
      </c>
      <c r="C61" s="104" t="s">
        <v>259</v>
      </c>
      <c r="D61" s="91" t="s">
        <v>160</v>
      </c>
    </row>
    <row r="63" ht="13.5" thickBot="1"/>
    <row r="64" spans="1:4" ht="16.5" thickBot="1">
      <c r="A64" s="92" t="s">
        <v>615</v>
      </c>
      <c r="B64" s="93" t="s">
        <v>255</v>
      </c>
      <c r="C64" s="93" t="s">
        <v>325</v>
      </c>
      <c r="D64" s="94" t="s">
        <v>257</v>
      </c>
    </row>
    <row r="65" spans="1:4" ht="15.75">
      <c r="A65" s="95" t="s">
        <v>536</v>
      </c>
      <c r="B65" s="96" t="s">
        <v>258</v>
      </c>
      <c r="C65" s="97" t="s">
        <v>259</v>
      </c>
      <c r="D65" s="105"/>
    </row>
    <row r="66" spans="1:4" ht="15.75">
      <c r="A66" s="57" t="s">
        <v>579</v>
      </c>
      <c r="B66" s="41" t="s">
        <v>374</v>
      </c>
      <c r="C66" s="76" t="s">
        <v>259</v>
      </c>
      <c r="D66" s="106" t="s">
        <v>164</v>
      </c>
    </row>
    <row r="67" spans="1:4" ht="15.75">
      <c r="A67" s="57" t="s">
        <v>580</v>
      </c>
      <c r="B67" s="41" t="s">
        <v>376</v>
      </c>
      <c r="C67" s="76" t="s">
        <v>259</v>
      </c>
      <c r="D67" s="78" t="s">
        <v>377</v>
      </c>
    </row>
    <row r="68" spans="1:4" ht="15.75">
      <c r="A68" s="57" t="s">
        <v>584</v>
      </c>
      <c r="B68" s="41" t="s">
        <v>716</v>
      </c>
      <c r="C68" s="76" t="s">
        <v>259</v>
      </c>
      <c r="D68" s="78" t="s">
        <v>148</v>
      </c>
    </row>
    <row r="69" spans="1:4" ht="15.75">
      <c r="A69" s="57" t="s">
        <v>267</v>
      </c>
      <c r="B69" s="41" t="s">
        <v>378</v>
      </c>
      <c r="C69" s="63" t="s">
        <v>379</v>
      </c>
      <c r="D69" s="79">
        <v>1530.46</v>
      </c>
    </row>
    <row r="70" spans="1:4" ht="15.75">
      <c r="A70" s="57" t="s">
        <v>268</v>
      </c>
      <c r="B70" s="41" t="s">
        <v>380</v>
      </c>
      <c r="C70" s="76" t="s">
        <v>259</v>
      </c>
      <c r="D70" s="78" t="s">
        <v>416</v>
      </c>
    </row>
    <row r="71" spans="1:4" ht="15.75">
      <c r="A71" s="57" t="s">
        <v>270</v>
      </c>
      <c r="B71" s="41" t="s">
        <v>382</v>
      </c>
      <c r="C71" s="76" t="s">
        <v>259</v>
      </c>
      <c r="D71" s="101" t="s">
        <v>417</v>
      </c>
    </row>
    <row r="72" spans="1:4" ht="31.5">
      <c r="A72" s="57" t="s">
        <v>272</v>
      </c>
      <c r="B72" s="80" t="s">
        <v>384</v>
      </c>
      <c r="C72" s="76" t="s">
        <v>259</v>
      </c>
      <c r="D72" s="81" t="s">
        <v>167</v>
      </c>
    </row>
    <row r="73" spans="1:4" ht="15.75">
      <c r="A73" s="57" t="s">
        <v>274</v>
      </c>
      <c r="B73" s="41" t="s">
        <v>385</v>
      </c>
      <c r="C73" s="82" t="s">
        <v>259</v>
      </c>
      <c r="D73" s="102">
        <v>42005</v>
      </c>
    </row>
    <row r="74" spans="1:4" ht="15.75">
      <c r="A74" s="57" t="s">
        <v>276</v>
      </c>
      <c r="B74" s="63" t="s">
        <v>170</v>
      </c>
      <c r="C74" s="84" t="s">
        <v>418</v>
      </c>
      <c r="D74" s="107">
        <v>0.03553</v>
      </c>
    </row>
    <row r="75" spans="1:4" ht="15.75">
      <c r="A75" s="57" t="s">
        <v>419</v>
      </c>
      <c r="B75" s="63" t="s">
        <v>172</v>
      </c>
      <c r="C75" s="84" t="s">
        <v>418</v>
      </c>
      <c r="D75" s="108">
        <v>0.03113</v>
      </c>
    </row>
    <row r="76" spans="1:4" ht="15.75">
      <c r="A76" s="57" t="s">
        <v>420</v>
      </c>
      <c r="B76" s="63" t="s">
        <v>173</v>
      </c>
      <c r="C76" s="84" t="s">
        <v>418</v>
      </c>
      <c r="D76" s="108">
        <v>0.02673</v>
      </c>
    </row>
    <row r="77" spans="1:4" ht="31.5">
      <c r="A77" s="85">
        <v>11</v>
      </c>
      <c r="B77" s="80" t="s">
        <v>415</v>
      </c>
      <c r="C77" s="86" t="s">
        <v>259</v>
      </c>
      <c r="D77" s="109" t="s">
        <v>168</v>
      </c>
    </row>
    <row r="78" spans="1:4" ht="15.75">
      <c r="A78" s="57" t="s">
        <v>421</v>
      </c>
      <c r="B78" s="63" t="s">
        <v>174</v>
      </c>
      <c r="C78" s="84" t="s">
        <v>418</v>
      </c>
      <c r="D78" s="110">
        <v>0.02794</v>
      </c>
    </row>
    <row r="79" spans="1:4" ht="32.25" thickBot="1">
      <c r="A79" s="103" t="s">
        <v>422</v>
      </c>
      <c r="B79" s="89" t="s">
        <v>415</v>
      </c>
      <c r="C79" s="104" t="s">
        <v>259</v>
      </c>
      <c r="D79" s="111" t="s">
        <v>160</v>
      </c>
    </row>
    <row r="81" ht="13.5" thickBot="1"/>
    <row r="82" spans="1:4" ht="16.5" thickBot="1">
      <c r="A82" s="92" t="s">
        <v>615</v>
      </c>
      <c r="B82" s="93" t="s">
        <v>255</v>
      </c>
      <c r="C82" s="93" t="s">
        <v>325</v>
      </c>
      <c r="D82" s="94" t="s">
        <v>257</v>
      </c>
    </row>
    <row r="83" spans="1:4" ht="15.75">
      <c r="A83" s="95" t="s">
        <v>536</v>
      </c>
      <c r="B83" s="96" t="s">
        <v>258</v>
      </c>
      <c r="C83" s="97" t="s">
        <v>259</v>
      </c>
      <c r="D83" s="105"/>
    </row>
    <row r="84" spans="1:4" ht="15.75">
      <c r="A84" s="57" t="s">
        <v>579</v>
      </c>
      <c r="B84" s="41" t="s">
        <v>374</v>
      </c>
      <c r="C84" s="76" t="s">
        <v>259</v>
      </c>
      <c r="D84" s="106" t="s">
        <v>164</v>
      </c>
    </row>
    <row r="85" spans="1:4" ht="15.75">
      <c r="A85" s="57" t="s">
        <v>580</v>
      </c>
      <c r="B85" s="41" t="s">
        <v>376</v>
      </c>
      <c r="C85" s="76" t="s">
        <v>259</v>
      </c>
      <c r="D85" s="78" t="s">
        <v>377</v>
      </c>
    </row>
    <row r="86" spans="1:4" ht="15.75">
      <c r="A86" s="57" t="s">
        <v>584</v>
      </c>
      <c r="B86" s="41" t="s">
        <v>716</v>
      </c>
      <c r="C86" s="76" t="s">
        <v>259</v>
      </c>
      <c r="D86" s="78" t="s">
        <v>148</v>
      </c>
    </row>
    <row r="87" spans="1:4" ht="15.75">
      <c r="A87" s="57" t="s">
        <v>267</v>
      </c>
      <c r="B87" s="41" t="s">
        <v>378</v>
      </c>
      <c r="C87" s="63" t="s">
        <v>379</v>
      </c>
      <c r="D87" s="79">
        <v>1681.5</v>
      </c>
    </row>
    <row r="88" spans="1:4" ht="15.75">
      <c r="A88" s="57" t="s">
        <v>268</v>
      </c>
      <c r="B88" s="41" t="s">
        <v>380</v>
      </c>
      <c r="C88" s="76" t="s">
        <v>259</v>
      </c>
      <c r="D88" s="78" t="s">
        <v>416</v>
      </c>
    </row>
    <row r="89" spans="1:4" ht="15.75">
      <c r="A89" s="57" t="s">
        <v>270</v>
      </c>
      <c r="B89" s="41" t="s">
        <v>382</v>
      </c>
      <c r="C89" s="76" t="s">
        <v>259</v>
      </c>
      <c r="D89" s="101" t="s">
        <v>417</v>
      </c>
    </row>
    <row r="90" spans="1:4" ht="31.5">
      <c r="A90" s="57" t="s">
        <v>272</v>
      </c>
      <c r="B90" s="80" t="s">
        <v>384</v>
      </c>
      <c r="C90" s="76" t="s">
        <v>259</v>
      </c>
      <c r="D90" s="81" t="s">
        <v>167</v>
      </c>
    </row>
    <row r="91" spans="1:4" ht="15.75">
      <c r="A91" s="57" t="s">
        <v>274</v>
      </c>
      <c r="B91" s="41" t="s">
        <v>385</v>
      </c>
      <c r="C91" s="82" t="s">
        <v>259</v>
      </c>
      <c r="D91" s="102">
        <v>42186</v>
      </c>
    </row>
    <row r="92" spans="1:4" ht="15.75">
      <c r="A92" s="57" t="s">
        <v>276</v>
      </c>
      <c r="B92" s="63" t="s">
        <v>170</v>
      </c>
      <c r="C92" s="84" t="s">
        <v>418</v>
      </c>
      <c r="D92" s="107">
        <v>0.03876</v>
      </c>
    </row>
    <row r="93" spans="1:4" ht="15.75">
      <c r="A93" s="57" t="s">
        <v>419</v>
      </c>
      <c r="B93" s="63" t="s">
        <v>172</v>
      </c>
      <c r="C93" s="84" t="s">
        <v>418</v>
      </c>
      <c r="D93" s="108">
        <v>0.03396</v>
      </c>
    </row>
    <row r="94" spans="1:4" ht="15.75">
      <c r="A94" s="57" t="s">
        <v>420</v>
      </c>
      <c r="B94" s="63" t="s">
        <v>173</v>
      </c>
      <c r="C94" s="84" t="s">
        <v>418</v>
      </c>
      <c r="D94" s="108">
        <v>0.02916</v>
      </c>
    </row>
    <row r="95" spans="1:4" ht="31.5">
      <c r="A95" s="85">
        <v>11</v>
      </c>
      <c r="B95" s="80" t="s">
        <v>415</v>
      </c>
      <c r="C95" s="86" t="s">
        <v>259</v>
      </c>
      <c r="D95" s="109" t="s">
        <v>168</v>
      </c>
    </row>
    <row r="96" spans="1:4" ht="15.75">
      <c r="A96" s="57" t="s">
        <v>421</v>
      </c>
      <c r="B96" s="63" t="s">
        <v>174</v>
      </c>
      <c r="C96" s="84" t="s">
        <v>418</v>
      </c>
      <c r="D96" s="110">
        <v>0.03048</v>
      </c>
    </row>
    <row r="97" spans="1:4" ht="32.25" thickBot="1">
      <c r="A97" s="103" t="s">
        <v>422</v>
      </c>
      <c r="B97" s="89" t="s">
        <v>415</v>
      </c>
      <c r="C97" s="104" t="s">
        <v>259</v>
      </c>
      <c r="D97" s="111" t="s">
        <v>160</v>
      </c>
    </row>
    <row r="99" ht="13.5" thickBot="1"/>
    <row r="100" spans="1:4" ht="16.5" thickBot="1">
      <c r="A100" s="92" t="s">
        <v>615</v>
      </c>
      <c r="B100" s="93" t="s">
        <v>255</v>
      </c>
      <c r="C100" s="93" t="s">
        <v>325</v>
      </c>
      <c r="D100" s="94" t="s">
        <v>257</v>
      </c>
    </row>
    <row r="101" spans="1:4" ht="15.75">
      <c r="A101" s="95" t="s">
        <v>536</v>
      </c>
      <c r="B101" s="96" t="s">
        <v>258</v>
      </c>
      <c r="C101" s="97" t="s">
        <v>259</v>
      </c>
      <c r="D101" s="98"/>
    </row>
    <row r="102" spans="1:4" ht="15.75">
      <c r="A102" s="57" t="s">
        <v>579</v>
      </c>
      <c r="B102" s="41" t="s">
        <v>374</v>
      </c>
      <c r="C102" s="35" t="s">
        <v>259</v>
      </c>
      <c r="D102" s="106" t="s">
        <v>183</v>
      </c>
    </row>
    <row r="103" spans="1:4" ht="25.5">
      <c r="A103" s="57" t="s">
        <v>580</v>
      </c>
      <c r="B103" s="41" t="s">
        <v>376</v>
      </c>
      <c r="C103" s="35" t="s">
        <v>259</v>
      </c>
      <c r="D103" s="112" t="s">
        <v>423</v>
      </c>
    </row>
    <row r="104" spans="1:4" ht="15.75">
      <c r="A104" s="57" t="s">
        <v>584</v>
      </c>
      <c r="B104" s="41" t="s">
        <v>716</v>
      </c>
      <c r="C104" s="35" t="s">
        <v>259</v>
      </c>
      <c r="D104" s="78" t="s">
        <v>149</v>
      </c>
    </row>
    <row r="105" spans="1:4" ht="25.5">
      <c r="A105" s="57" t="s">
        <v>267</v>
      </c>
      <c r="B105" s="80" t="s">
        <v>424</v>
      </c>
      <c r="C105" s="41" t="s">
        <v>379</v>
      </c>
      <c r="D105" s="79">
        <v>2.8</v>
      </c>
    </row>
    <row r="106" spans="1:4" ht="15.75">
      <c r="A106" s="57" t="s">
        <v>425</v>
      </c>
      <c r="B106" s="80" t="s">
        <v>426</v>
      </c>
      <c r="C106" s="41" t="s">
        <v>379</v>
      </c>
      <c r="D106" s="79">
        <v>3.5</v>
      </c>
    </row>
    <row r="107" spans="1:4" ht="15.75">
      <c r="A107" s="57" t="s">
        <v>268</v>
      </c>
      <c r="B107" s="41" t="s">
        <v>380</v>
      </c>
      <c r="C107" s="35" t="s">
        <v>259</v>
      </c>
      <c r="D107" s="78" t="s">
        <v>427</v>
      </c>
    </row>
    <row r="108" spans="1:4" ht="15.75">
      <c r="A108" s="57" t="s">
        <v>270</v>
      </c>
      <c r="B108" s="41" t="s">
        <v>382</v>
      </c>
      <c r="C108" s="35" t="s">
        <v>259</v>
      </c>
      <c r="D108" s="78" t="s">
        <v>428</v>
      </c>
    </row>
    <row r="109" spans="1:4" ht="31.5">
      <c r="A109" s="57" t="s">
        <v>272</v>
      </c>
      <c r="B109" s="80" t="s">
        <v>384</v>
      </c>
      <c r="C109" s="35" t="s">
        <v>259</v>
      </c>
      <c r="D109" s="81" t="s">
        <v>429</v>
      </c>
    </row>
    <row r="110" spans="1:4" ht="15.75">
      <c r="A110" s="57" t="s">
        <v>274</v>
      </c>
      <c r="B110" s="41" t="s">
        <v>385</v>
      </c>
      <c r="C110" s="35" t="s">
        <v>259</v>
      </c>
      <c r="D110" s="83">
        <v>42005</v>
      </c>
    </row>
    <row r="111" spans="1:4" ht="25.5">
      <c r="A111" s="113">
        <v>10</v>
      </c>
      <c r="B111" s="80" t="s">
        <v>430</v>
      </c>
      <c r="C111" s="35" t="s">
        <v>431</v>
      </c>
      <c r="D111" s="110">
        <v>2.5</v>
      </c>
    </row>
    <row r="112" spans="1:4" ht="32.25" customHeight="1">
      <c r="A112" s="113" t="s">
        <v>432</v>
      </c>
      <c r="B112" s="80" t="s">
        <v>433</v>
      </c>
      <c r="C112" s="35" t="s">
        <v>431</v>
      </c>
      <c r="D112" s="110">
        <v>4.5</v>
      </c>
    </row>
    <row r="113" spans="1:4" ht="28.5" customHeight="1">
      <c r="A113" s="85" t="s">
        <v>434</v>
      </c>
      <c r="B113" s="80" t="s">
        <v>415</v>
      </c>
      <c r="C113" s="35"/>
      <c r="D113" s="81" t="s">
        <v>435</v>
      </c>
    </row>
    <row r="114" spans="1:4" ht="28.5" customHeight="1" thickBot="1">
      <c r="A114" s="103" t="s">
        <v>436</v>
      </c>
      <c r="B114" s="89" t="s">
        <v>415</v>
      </c>
      <c r="C114" s="114"/>
      <c r="D114" s="91" t="s">
        <v>437</v>
      </c>
    </row>
    <row r="116" ht="13.5" thickBot="1"/>
    <row r="117" spans="1:4" ht="16.5" thickBot="1">
      <c r="A117" s="92" t="s">
        <v>615</v>
      </c>
      <c r="B117" s="93" t="s">
        <v>255</v>
      </c>
      <c r="C117" s="93" t="s">
        <v>325</v>
      </c>
      <c r="D117" s="94" t="s">
        <v>257</v>
      </c>
    </row>
    <row r="118" spans="1:4" ht="15.75">
      <c r="A118" s="54" t="s">
        <v>536</v>
      </c>
      <c r="B118" s="55" t="s">
        <v>258</v>
      </c>
      <c r="C118" s="115" t="s">
        <v>259</v>
      </c>
      <c r="D118" s="116"/>
    </row>
    <row r="119" spans="1:4" ht="15.75">
      <c r="A119" s="57" t="s">
        <v>579</v>
      </c>
      <c r="B119" s="41" t="s">
        <v>374</v>
      </c>
      <c r="C119" s="76" t="s">
        <v>259</v>
      </c>
      <c r="D119" s="106" t="s">
        <v>183</v>
      </c>
    </row>
    <row r="120" spans="1:4" ht="25.5">
      <c r="A120" s="57" t="s">
        <v>580</v>
      </c>
      <c r="B120" s="41" t="s">
        <v>376</v>
      </c>
      <c r="C120" s="76" t="s">
        <v>259</v>
      </c>
      <c r="D120" s="112" t="s">
        <v>423</v>
      </c>
    </row>
    <row r="121" spans="1:4" ht="15.75">
      <c r="A121" s="57" t="s">
        <v>584</v>
      </c>
      <c r="B121" s="41" t="s">
        <v>716</v>
      </c>
      <c r="C121" s="76" t="s">
        <v>259</v>
      </c>
      <c r="D121" s="78" t="s">
        <v>149</v>
      </c>
    </row>
    <row r="122" spans="1:4" ht="25.5">
      <c r="A122" s="57" t="s">
        <v>267</v>
      </c>
      <c r="B122" s="80" t="s">
        <v>424</v>
      </c>
      <c r="C122" s="63" t="s">
        <v>379</v>
      </c>
      <c r="D122" s="79">
        <v>3.06</v>
      </c>
    </row>
    <row r="123" spans="1:4" ht="15.75">
      <c r="A123" s="57" t="s">
        <v>425</v>
      </c>
      <c r="B123" s="80" t="s">
        <v>426</v>
      </c>
      <c r="C123" s="63" t="s">
        <v>379</v>
      </c>
      <c r="D123" s="79">
        <v>3.83</v>
      </c>
    </row>
    <row r="124" spans="1:4" ht="15.75">
      <c r="A124" s="57" t="s">
        <v>268</v>
      </c>
      <c r="B124" s="41" t="s">
        <v>380</v>
      </c>
      <c r="C124" s="76" t="s">
        <v>259</v>
      </c>
      <c r="D124" s="78" t="s">
        <v>427</v>
      </c>
    </row>
    <row r="125" spans="1:4" ht="15.75">
      <c r="A125" s="57" t="s">
        <v>270</v>
      </c>
      <c r="B125" s="41" t="s">
        <v>382</v>
      </c>
      <c r="C125" s="76" t="s">
        <v>259</v>
      </c>
      <c r="D125" s="101" t="s">
        <v>428</v>
      </c>
    </row>
    <row r="126" spans="1:4" ht="31.5">
      <c r="A126" s="57" t="s">
        <v>272</v>
      </c>
      <c r="B126" s="80" t="s">
        <v>384</v>
      </c>
      <c r="C126" s="76" t="s">
        <v>259</v>
      </c>
      <c r="D126" s="81" t="s">
        <v>429</v>
      </c>
    </row>
    <row r="127" spans="1:4" ht="15.75">
      <c r="A127" s="57" t="s">
        <v>274</v>
      </c>
      <c r="B127" s="41" t="s">
        <v>385</v>
      </c>
      <c r="C127" s="82" t="s">
        <v>259</v>
      </c>
      <c r="D127" s="117">
        <v>42186</v>
      </c>
    </row>
    <row r="128" spans="1:4" ht="25.5">
      <c r="A128" s="113">
        <v>10</v>
      </c>
      <c r="B128" s="80" t="s">
        <v>430</v>
      </c>
      <c r="C128" s="35" t="s">
        <v>431</v>
      </c>
      <c r="D128" s="110">
        <v>2.5</v>
      </c>
    </row>
    <row r="129" spans="1:4" ht="32.25" customHeight="1">
      <c r="A129" s="113" t="s">
        <v>432</v>
      </c>
      <c r="B129" s="80" t="s">
        <v>433</v>
      </c>
      <c r="C129" s="35" t="s">
        <v>431</v>
      </c>
      <c r="D129" s="110">
        <v>4.5</v>
      </c>
    </row>
    <row r="130" spans="1:4" ht="28.5" customHeight="1">
      <c r="A130" s="85">
        <v>11</v>
      </c>
      <c r="B130" s="80" t="s">
        <v>415</v>
      </c>
      <c r="C130" s="35"/>
      <c r="D130" s="81" t="s">
        <v>435</v>
      </c>
    </row>
    <row r="131" spans="1:4" s="118" customFormat="1" ht="32.25" thickBot="1">
      <c r="A131" s="103" t="s">
        <v>436</v>
      </c>
      <c r="B131" s="89" t="s">
        <v>415</v>
      </c>
      <c r="C131" s="114"/>
      <c r="D131" s="91" t="s">
        <v>437</v>
      </c>
    </row>
    <row r="132" s="118" customFormat="1" ht="12.75"/>
    <row r="133" s="118" customFormat="1" ht="12.75"/>
    <row r="134" s="118" customFormat="1" ht="12.75"/>
    <row r="135" s="118" customFormat="1" ht="12.75"/>
    <row r="136" s="118" customFormat="1" ht="12.75"/>
    <row r="137" s="118" customFormat="1" ht="12.75"/>
    <row r="138" s="118" customFormat="1" ht="12.75"/>
    <row r="139" s="118" customFormat="1" ht="12.75"/>
    <row r="140" s="118" customFormat="1" ht="12.75"/>
    <row r="141" s="118" customFormat="1" ht="12.75"/>
  </sheetData>
  <sheetProtection/>
  <printOptions/>
  <pageMargins left="0.75" right="0.75" top="1" bottom="1" header="0.5" footer="0.5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2"/>
  <sheetViews>
    <sheetView zoomScalePageLayoutView="0" workbookViewId="0" topLeftCell="A1">
      <selection activeCell="B14" sqref="B14"/>
    </sheetView>
  </sheetViews>
  <sheetFormatPr defaultColWidth="9.140625" defaultRowHeight="12.75"/>
  <cols>
    <col min="2" max="2" width="61.28125" style="0" customWidth="1"/>
    <col min="3" max="3" width="19.8515625" style="0" customWidth="1"/>
    <col min="4" max="4" width="62.140625" style="0" customWidth="1"/>
  </cols>
  <sheetData>
    <row r="1" spans="1:4" ht="14.25">
      <c r="A1" s="70" t="s">
        <v>372</v>
      </c>
      <c r="B1" s="4"/>
      <c r="C1" s="4"/>
      <c r="D1" s="4"/>
    </row>
    <row r="2" spans="1:4" ht="14.25">
      <c r="A2" s="70" t="s">
        <v>373</v>
      </c>
      <c r="B2" s="4"/>
      <c r="C2" s="4"/>
      <c r="D2" s="4"/>
    </row>
    <row r="3" spans="1:4" ht="12.75">
      <c r="A3" s="4"/>
      <c r="B3" s="4"/>
      <c r="C3" s="4"/>
      <c r="D3" s="4"/>
    </row>
    <row r="4" ht="12.75">
      <c r="D4" s="202" t="s">
        <v>109</v>
      </c>
    </row>
    <row r="5" ht="13.5" thickBot="1"/>
    <row r="6" spans="1:4" ht="16.5" thickBot="1">
      <c r="A6" s="92" t="s">
        <v>615</v>
      </c>
      <c r="B6" s="93" t="s">
        <v>255</v>
      </c>
      <c r="C6" s="93" t="s">
        <v>325</v>
      </c>
      <c r="D6" s="94" t="s">
        <v>257</v>
      </c>
    </row>
    <row r="7" spans="1:4" ht="16.5" thickBot="1">
      <c r="A7" s="95" t="s">
        <v>536</v>
      </c>
      <c r="B7" s="96" t="s">
        <v>258</v>
      </c>
      <c r="C7" s="97" t="s">
        <v>259</v>
      </c>
      <c r="D7" s="98"/>
    </row>
    <row r="8" spans="1:4" ht="19.5">
      <c r="A8" s="57" t="s">
        <v>579</v>
      </c>
      <c r="B8" s="41" t="s">
        <v>374</v>
      </c>
      <c r="C8" s="35" t="s">
        <v>259</v>
      </c>
      <c r="D8" s="203" t="s">
        <v>110</v>
      </c>
    </row>
    <row r="9" spans="1:4" ht="15.75">
      <c r="A9" s="57" t="s">
        <v>580</v>
      </c>
      <c r="B9" s="41" t="s">
        <v>376</v>
      </c>
      <c r="C9" s="76" t="s">
        <v>259</v>
      </c>
      <c r="D9" s="78" t="s">
        <v>377</v>
      </c>
    </row>
    <row r="10" spans="1:4" ht="15.75">
      <c r="A10" s="57" t="s">
        <v>584</v>
      </c>
      <c r="B10" s="41" t="s">
        <v>716</v>
      </c>
      <c r="C10" s="76" t="s">
        <v>259</v>
      </c>
      <c r="D10" s="78" t="s">
        <v>720</v>
      </c>
    </row>
    <row r="11" spans="1:4" ht="15.75">
      <c r="A11" s="57" t="s">
        <v>267</v>
      </c>
      <c r="B11" s="41" t="s">
        <v>378</v>
      </c>
      <c r="C11" s="63" t="s">
        <v>379</v>
      </c>
      <c r="D11" s="79">
        <v>29.97</v>
      </c>
    </row>
    <row r="12" spans="1:4" ht="15.75">
      <c r="A12" s="57" t="s">
        <v>268</v>
      </c>
      <c r="B12" s="41" t="s">
        <v>380</v>
      </c>
      <c r="C12" s="76" t="s">
        <v>259</v>
      </c>
      <c r="D12" s="78" t="s">
        <v>111</v>
      </c>
    </row>
    <row r="13" spans="1:4" ht="15.75">
      <c r="A13" s="57" t="s">
        <v>270</v>
      </c>
      <c r="B13" s="41" t="s">
        <v>382</v>
      </c>
      <c r="C13" s="76" t="s">
        <v>259</v>
      </c>
      <c r="D13" s="78" t="s">
        <v>383</v>
      </c>
    </row>
    <row r="14" spans="1:4" ht="31.5">
      <c r="A14" s="57" t="s">
        <v>272</v>
      </c>
      <c r="B14" s="80" t="s">
        <v>384</v>
      </c>
      <c r="C14" s="76" t="s">
        <v>259</v>
      </c>
      <c r="D14" s="81" t="s">
        <v>112</v>
      </c>
    </row>
    <row r="15" spans="1:4" ht="15.75">
      <c r="A15" s="57" t="s">
        <v>274</v>
      </c>
      <c r="B15" s="41" t="s">
        <v>385</v>
      </c>
      <c r="C15" s="82" t="s">
        <v>259</v>
      </c>
      <c r="D15" s="204">
        <v>42370</v>
      </c>
    </row>
    <row r="16" spans="1:4" ht="15.75">
      <c r="A16" s="57" t="s">
        <v>276</v>
      </c>
      <c r="B16" s="63" t="s">
        <v>386</v>
      </c>
      <c r="C16" s="100" t="s">
        <v>113</v>
      </c>
      <c r="D16" s="205">
        <v>6.597</v>
      </c>
    </row>
    <row r="17" spans="1:4" ht="25.5">
      <c r="A17" s="85">
        <v>11</v>
      </c>
      <c r="B17" s="80" t="s">
        <v>388</v>
      </c>
      <c r="C17" s="86" t="s">
        <v>259</v>
      </c>
      <c r="D17" s="81" t="s">
        <v>160</v>
      </c>
    </row>
    <row r="18" spans="1:4" ht="15.75">
      <c r="A18" s="87" t="s">
        <v>389</v>
      </c>
      <c r="B18" s="41" t="s">
        <v>390</v>
      </c>
      <c r="C18" s="206" t="s">
        <v>114</v>
      </c>
      <c r="D18" s="88">
        <v>0.03</v>
      </c>
    </row>
    <row r="19" spans="1:4" ht="26.25" thickBot="1">
      <c r="A19" s="58" t="s">
        <v>392</v>
      </c>
      <c r="B19" s="89" t="s">
        <v>393</v>
      </c>
      <c r="C19" s="90" t="s">
        <v>259</v>
      </c>
      <c r="D19" s="91" t="s">
        <v>394</v>
      </c>
    </row>
    <row r="22" ht="13.5" thickBot="1"/>
    <row r="23" spans="1:4" ht="16.5" thickBot="1">
      <c r="A23" s="92" t="s">
        <v>615</v>
      </c>
      <c r="B23" s="93" t="s">
        <v>255</v>
      </c>
      <c r="C23" s="93" t="s">
        <v>325</v>
      </c>
      <c r="D23" s="94" t="s">
        <v>257</v>
      </c>
    </row>
    <row r="24" spans="1:4" ht="16.5" thickBot="1">
      <c r="A24" s="95" t="s">
        <v>536</v>
      </c>
      <c r="B24" s="96" t="s">
        <v>258</v>
      </c>
      <c r="C24" s="97" t="s">
        <v>259</v>
      </c>
      <c r="D24" s="98"/>
    </row>
    <row r="25" spans="1:4" ht="19.5">
      <c r="A25" s="57" t="s">
        <v>579</v>
      </c>
      <c r="B25" s="41" t="s">
        <v>374</v>
      </c>
      <c r="C25" s="35" t="s">
        <v>259</v>
      </c>
      <c r="D25" s="203" t="s">
        <v>721</v>
      </c>
    </row>
    <row r="26" spans="1:4" ht="15.75">
      <c r="A26" s="57" t="s">
        <v>580</v>
      </c>
      <c r="B26" s="41" t="s">
        <v>376</v>
      </c>
      <c r="C26" s="76" t="s">
        <v>259</v>
      </c>
      <c r="D26" s="78" t="s">
        <v>377</v>
      </c>
    </row>
    <row r="27" spans="1:4" ht="15.75">
      <c r="A27" s="57" t="s">
        <v>584</v>
      </c>
      <c r="B27" s="41" t="s">
        <v>716</v>
      </c>
      <c r="C27" s="76" t="s">
        <v>259</v>
      </c>
      <c r="D27" s="78" t="s">
        <v>720</v>
      </c>
    </row>
    <row r="28" spans="1:4" ht="15.75">
      <c r="A28" s="57" t="s">
        <v>267</v>
      </c>
      <c r="B28" s="41" t="s">
        <v>378</v>
      </c>
      <c r="C28" s="63" t="s">
        <v>379</v>
      </c>
      <c r="D28" s="79">
        <v>21.18</v>
      </c>
    </row>
    <row r="29" spans="1:4" ht="15.75">
      <c r="A29" s="57" t="s">
        <v>268</v>
      </c>
      <c r="B29" s="41" t="s">
        <v>380</v>
      </c>
      <c r="C29" s="76" t="s">
        <v>259</v>
      </c>
      <c r="D29" s="78" t="s">
        <v>111</v>
      </c>
    </row>
    <row r="30" spans="1:4" ht="15.75">
      <c r="A30" s="57" t="s">
        <v>270</v>
      </c>
      <c r="B30" s="41" t="s">
        <v>382</v>
      </c>
      <c r="C30" s="76" t="s">
        <v>259</v>
      </c>
      <c r="D30" s="101" t="s">
        <v>383</v>
      </c>
    </row>
    <row r="31" spans="1:4" ht="25.5">
      <c r="A31" s="57" t="s">
        <v>272</v>
      </c>
      <c r="B31" s="80" t="s">
        <v>384</v>
      </c>
      <c r="C31" s="76" t="s">
        <v>259</v>
      </c>
      <c r="D31" s="81" t="s">
        <v>162</v>
      </c>
    </row>
    <row r="32" spans="1:4" ht="15.75">
      <c r="A32" s="57" t="s">
        <v>274</v>
      </c>
      <c r="B32" s="41" t="s">
        <v>385</v>
      </c>
      <c r="C32" s="82" t="s">
        <v>259</v>
      </c>
      <c r="D32" s="204">
        <v>42370</v>
      </c>
    </row>
    <row r="33" spans="1:4" ht="15.75">
      <c r="A33" s="57" t="s">
        <v>276</v>
      </c>
      <c r="B33" s="63" t="s">
        <v>386</v>
      </c>
      <c r="C33" s="100" t="s">
        <v>115</v>
      </c>
      <c r="D33" s="79">
        <v>11.491</v>
      </c>
    </row>
    <row r="34" spans="1:4" ht="26.25" thickBot="1">
      <c r="A34" s="103">
        <v>11</v>
      </c>
      <c r="B34" s="89" t="s">
        <v>116</v>
      </c>
      <c r="C34" s="104" t="s">
        <v>259</v>
      </c>
      <c r="D34" s="91" t="s">
        <v>160</v>
      </c>
    </row>
    <row r="37" ht="13.5" thickBot="1"/>
    <row r="38" spans="1:4" ht="16.5" thickBot="1">
      <c r="A38" s="92" t="s">
        <v>615</v>
      </c>
      <c r="B38" s="93" t="s">
        <v>255</v>
      </c>
      <c r="C38" s="93" t="s">
        <v>325</v>
      </c>
      <c r="D38" s="94" t="s">
        <v>257</v>
      </c>
    </row>
    <row r="39" spans="1:4" ht="15.75">
      <c r="A39" s="95" t="s">
        <v>536</v>
      </c>
      <c r="B39" s="96" t="s">
        <v>258</v>
      </c>
      <c r="C39" s="97" t="s">
        <v>259</v>
      </c>
      <c r="D39" s="105"/>
    </row>
    <row r="40" spans="1:4" ht="18.75">
      <c r="A40" s="57" t="s">
        <v>579</v>
      </c>
      <c r="B40" s="41" t="s">
        <v>374</v>
      </c>
      <c r="C40" s="76" t="s">
        <v>259</v>
      </c>
      <c r="D40" s="207" t="s">
        <v>164</v>
      </c>
    </row>
    <row r="41" spans="1:4" ht="15.75">
      <c r="A41" s="57" t="s">
        <v>580</v>
      </c>
      <c r="B41" s="41" t="s">
        <v>376</v>
      </c>
      <c r="C41" s="76" t="s">
        <v>259</v>
      </c>
      <c r="D41" s="78" t="s">
        <v>377</v>
      </c>
    </row>
    <row r="42" spans="1:4" ht="15.75">
      <c r="A42" s="57" t="s">
        <v>584</v>
      </c>
      <c r="B42" s="41" t="s">
        <v>716</v>
      </c>
      <c r="C42" s="76" t="s">
        <v>259</v>
      </c>
      <c r="D42" s="78" t="s">
        <v>148</v>
      </c>
    </row>
    <row r="43" spans="1:4" ht="15.75">
      <c r="A43" s="57" t="s">
        <v>267</v>
      </c>
      <c r="B43" s="41" t="s">
        <v>378</v>
      </c>
      <c r="C43" s="63" t="s">
        <v>379</v>
      </c>
      <c r="D43" s="79">
        <v>1681.5</v>
      </c>
    </row>
    <row r="44" spans="1:4" ht="15.75">
      <c r="A44" s="57" t="s">
        <v>268</v>
      </c>
      <c r="B44" s="41" t="s">
        <v>380</v>
      </c>
      <c r="C44" s="76" t="s">
        <v>259</v>
      </c>
      <c r="D44" s="78" t="s">
        <v>117</v>
      </c>
    </row>
    <row r="45" spans="1:4" ht="15.75">
      <c r="A45" s="57" t="s">
        <v>270</v>
      </c>
      <c r="B45" s="41" t="s">
        <v>382</v>
      </c>
      <c r="C45" s="76" t="s">
        <v>259</v>
      </c>
      <c r="D45" s="101" t="s">
        <v>417</v>
      </c>
    </row>
    <row r="46" spans="1:4" ht="31.5">
      <c r="A46" s="57" t="s">
        <v>272</v>
      </c>
      <c r="B46" s="80" t="s">
        <v>384</v>
      </c>
      <c r="C46" s="76" t="s">
        <v>259</v>
      </c>
      <c r="D46" s="81" t="s">
        <v>167</v>
      </c>
    </row>
    <row r="47" spans="1:4" ht="15.75">
      <c r="A47" s="57" t="s">
        <v>274</v>
      </c>
      <c r="B47" s="41" t="s">
        <v>385</v>
      </c>
      <c r="C47" s="82" t="s">
        <v>259</v>
      </c>
      <c r="D47" s="204">
        <v>42370</v>
      </c>
    </row>
    <row r="48" spans="1:4" ht="15.75">
      <c r="A48" s="57" t="s">
        <v>276</v>
      </c>
      <c r="B48" s="63" t="s">
        <v>170</v>
      </c>
      <c r="C48" s="84" t="s">
        <v>118</v>
      </c>
      <c r="D48" s="107">
        <v>0.0323</v>
      </c>
    </row>
    <row r="49" spans="1:4" ht="15.75">
      <c r="A49" s="57" t="s">
        <v>419</v>
      </c>
      <c r="B49" s="63" t="s">
        <v>172</v>
      </c>
      <c r="C49" s="84" t="s">
        <v>118</v>
      </c>
      <c r="D49" s="108">
        <v>0.0283</v>
      </c>
    </row>
    <row r="50" spans="1:4" ht="15.75">
      <c r="A50" s="57" t="s">
        <v>420</v>
      </c>
      <c r="B50" s="63" t="s">
        <v>173</v>
      </c>
      <c r="C50" s="84" t="s">
        <v>118</v>
      </c>
      <c r="D50" s="108">
        <v>0.0243</v>
      </c>
    </row>
    <row r="51" spans="1:4" ht="15.75">
      <c r="A51" s="57" t="s">
        <v>421</v>
      </c>
      <c r="B51" s="63" t="s">
        <v>174</v>
      </c>
      <c r="C51" s="84" t="s">
        <v>118</v>
      </c>
      <c r="D51" s="110">
        <v>0.0254</v>
      </c>
    </row>
    <row r="52" spans="1:4" ht="25.5">
      <c r="A52" s="85">
        <v>11</v>
      </c>
      <c r="B52" s="80" t="s">
        <v>415</v>
      </c>
      <c r="C52" s="86" t="s">
        <v>259</v>
      </c>
      <c r="D52" s="109" t="s">
        <v>119</v>
      </c>
    </row>
    <row r="53" ht="15.75">
      <c r="B53" s="208" t="s">
        <v>144</v>
      </c>
    </row>
    <row r="55" ht="13.5" thickBot="1"/>
    <row r="56" spans="1:4" ht="16.5" thickBot="1">
      <c r="A56" s="92" t="s">
        <v>615</v>
      </c>
      <c r="B56" s="93" t="s">
        <v>255</v>
      </c>
      <c r="C56" s="93" t="s">
        <v>325</v>
      </c>
      <c r="D56" s="94" t="s">
        <v>257</v>
      </c>
    </row>
    <row r="57" spans="1:4" ht="15.75">
      <c r="A57" s="95" t="s">
        <v>536</v>
      </c>
      <c r="B57" s="96" t="s">
        <v>258</v>
      </c>
      <c r="C57" s="97" t="s">
        <v>259</v>
      </c>
      <c r="D57" s="105"/>
    </row>
    <row r="58" spans="1:4" ht="18.75">
      <c r="A58" s="57" t="s">
        <v>579</v>
      </c>
      <c r="B58" s="41" t="s">
        <v>374</v>
      </c>
      <c r="C58" s="76" t="s">
        <v>259</v>
      </c>
      <c r="D58" s="207" t="s">
        <v>120</v>
      </c>
    </row>
    <row r="59" spans="1:4" ht="15.75">
      <c r="A59" s="57" t="s">
        <v>580</v>
      </c>
      <c r="B59" s="41" t="s">
        <v>376</v>
      </c>
      <c r="C59" s="76" t="s">
        <v>259</v>
      </c>
      <c r="D59" s="78" t="s">
        <v>377</v>
      </c>
    </row>
    <row r="60" spans="1:4" ht="15.75">
      <c r="A60" s="57" t="s">
        <v>584</v>
      </c>
      <c r="B60" s="41" t="s">
        <v>716</v>
      </c>
      <c r="C60" s="76" t="s">
        <v>259</v>
      </c>
      <c r="D60" s="78" t="s">
        <v>148</v>
      </c>
    </row>
    <row r="61" spans="1:4" ht="15.75">
      <c r="A61" s="57" t="s">
        <v>267</v>
      </c>
      <c r="B61" s="41" t="s">
        <v>378</v>
      </c>
      <c r="C61" s="63" t="s">
        <v>379</v>
      </c>
      <c r="D61" s="79">
        <v>1681.5</v>
      </c>
    </row>
    <row r="62" spans="1:4" ht="15.75">
      <c r="A62" s="57" t="s">
        <v>268</v>
      </c>
      <c r="B62" s="41" t="s">
        <v>380</v>
      </c>
      <c r="C62" s="76" t="s">
        <v>259</v>
      </c>
      <c r="D62" s="78" t="s">
        <v>117</v>
      </c>
    </row>
    <row r="63" spans="1:4" ht="15.75">
      <c r="A63" s="57" t="s">
        <v>270</v>
      </c>
      <c r="B63" s="41" t="s">
        <v>382</v>
      </c>
      <c r="C63" s="76" t="s">
        <v>259</v>
      </c>
      <c r="D63" s="101" t="s">
        <v>417</v>
      </c>
    </row>
    <row r="64" spans="1:4" ht="25.5">
      <c r="A64" s="57" t="s">
        <v>272</v>
      </c>
      <c r="B64" s="80" t="s">
        <v>384</v>
      </c>
      <c r="C64" s="76" t="s">
        <v>259</v>
      </c>
      <c r="D64" s="81" t="s">
        <v>169</v>
      </c>
    </row>
    <row r="65" spans="1:4" ht="15.75">
      <c r="A65" s="57" t="s">
        <v>274</v>
      </c>
      <c r="B65" s="41" t="s">
        <v>385</v>
      </c>
      <c r="C65" s="82" t="s">
        <v>259</v>
      </c>
      <c r="D65" s="204">
        <v>42370</v>
      </c>
    </row>
    <row r="66" spans="1:4" ht="15.75">
      <c r="A66" s="57" t="s">
        <v>276</v>
      </c>
      <c r="B66" s="63" t="s">
        <v>121</v>
      </c>
      <c r="C66" s="209" t="s">
        <v>113</v>
      </c>
      <c r="D66" s="107">
        <v>4.894</v>
      </c>
    </row>
    <row r="67" spans="1:4" ht="26.25" thickBot="1">
      <c r="A67" s="103">
        <v>11</v>
      </c>
      <c r="B67" s="89" t="s">
        <v>116</v>
      </c>
      <c r="C67" s="104" t="s">
        <v>259</v>
      </c>
      <c r="D67" s="91" t="s">
        <v>160</v>
      </c>
    </row>
    <row r="70" ht="13.5" thickBot="1"/>
    <row r="71" spans="1:4" ht="16.5" thickBot="1">
      <c r="A71" s="92" t="s">
        <v>615</v>
      </c>
      <c r="B71" s="93" t="s">
        <v>255</v>
      </c>
      <c r="C71" s="93" t="s">
        <v>325</v>
      </c>
      <c r="D71" s="94" t="s">
        <v>257</v>
      </c>
    </row>
    <row r="72" spans="1:4" ht="15.75">
      <c r="A72" s="54" t="s">
        <v>536</v>
      </c>
      <c r="B72" s="55" t="s">
        <v>258</v>
      </c>
      <c r="C72" s="115" t="s">
        <v>259</v>
      </c>
      <c r="D72" s="116"/>
    </row>
    <row r="73" spans="1:4" ht="18.75">
      <c r="A73" s="57" t="s">
        <v>579</v>
      </c>
      <c r="B73" s="41" t="s">
        <v>374</v>
      </c>
      <c r="C73" s="76" t="s">
        <v>259</v>
      </c>
      <c r="D73" s="207" t="s">
        <v>183</v>
      </c>
    </row>
    <row r="74" spans="1:4" ht="15.75">
      <c r="A74" s="57" t="s">
        <v>580</v>
      </c>
      <c r="B74" s="41" t="s">
        <v>376</v>
      </c>
      <c r="C74" s="76" t="s">
        <v>259</v>
      </c>
      <c r="D74" s="112" t="s">
        <v>423</v>
      </c>
    </row>
    <row r="75" spans="1:4" ht="15.75">
      <c r="A75" s="57" t="s">
        <v>584</v>
      </c>
      <c r="B75" s="41" t="s">
        <v>716</v>
      </c>
      <c r="C75" s="76" t="s">
        <v>259</v>
      </c>
      <c r="D75" s="78" t="s">
        <v>122</v>
      </c>
    </row>
    <row r="76" spans="1:4" ht="25.5">
      <c r="A76" s="57" t="s">
        <v>267</v>
      </c>
      <c r="B76" s="80" t="s">
        <v>424</v>
      </c>
      <c r="C76" s="63" t="s">
        <v>379</v>
      </c>
      <c r="D76" s="79">
        <v>3.06</v>
      </c>
    </row>
    <row r="77" spans="1:4" ht="15.75">
      <c r="A77" s="57" t="s">
        <v>425</v>
      </c>
      <c r="B77" s="80" t="s">
        <v>426</v>
      </c>
      <c r="C77" s="63" t="s">
        <v>379</v>
      </c>
      <c r="D77" s="79">
        <v>3.83</v>
      </c>
    </row>
    <row r="78" spans="1:4" ht="15.75">
      <c r="A78" s="57" t="s">
        <v>268</v>
      </c>
      <c r="B78" s="41" t="s">
        <v>380</v>
      </c>
      <c r="C78" s="76" t="s">
        <v>259</v>
      </c>
      <c r="D78" s="78" t="s">
        <v>123</v>
      </c>
    </row>
    <row r="79" spans="1:4" ht="15.75">
      <c r="A79" s="57" t="s">
        <v>270</v>
      </c>
      <c r="B79" s="41" t="s">
        <v>382</v>
      </c>
      <c r="C79" s="76" t="s">
        <v>259</v>
      </c>
      <c r="D79" s="101" t="s">
        <v>428</v>
      </c>
    </row>
    <row r="80" spans="1:4" ht="25.5">
      <c r="A80" s="57" t="s">
        <v>272</v>
      </c>
      <c r="B80" s="80" t="s">
        <v>384</v>
      </c>
      <c r="C80" s="76" t="s">
        <v>259</v>
      </c>
      <c r="D80" s="81" t="s">
        <v>429</v>
      </c>
    </row>
    <row r="81" spans="1:4" ht="15.75">
      <c r="A81" s="57" t="s">
        <v>274</v>
      </c>
      <c r="B81" s="41" t="s">
        <v>385</v>
      </c>
      <c r="C81" s="82" t="s">
        <v>259</v>
      </c>
      <c r="D81" s="204">
        <v>42370</v>
      </c>
    </row>
    <row r="82" spans="1:4" ht="27.75" customHeight="1">
      <c r="A82" s="85">
        <v>10</v>
      </c>
      <c r="B82" s="41" t="s">
        <v>386</v>
      </c>
      <c r="C82" s="35" t="s">
        <v>124</v>
      </c>
      <c r="D82" s="210" t="s">
        <v>125</v>
      </c>
    </row>
    <row r="83" spans="1:4" ht="31.5">
      <c r="A83" s="113">
        <v>11</v>
      </c>
      <c r="B83" s="80" t="s">
        <v>430</v>
      </c>
      <c r="C83" s="34" t="s">
        <v>126</v>
      </c>
      <c r="D83" s="110">
        <v>2.5</v>
      </c>
    </row>
    <row r="84" spans="1:4" ht="32.25" customHeight="1">
      <c r="A84" s="113" t="s">
        <v>434</v>
      </c>
      <c r="B84" s="80" t="s">
        <v>127</v>
      </c>
      <c r="C84" s="34" t="s">
        <v>126</v>
      </c>
      <c r="D84" s="110">
        <v>4.5</v>
      </c>
    </row>
    <row r="85" spans="1:4" ht="28.5" customHeight="1">
      <c r="A85" s="85">
        <v>12</v>
      </c>
      <c r="B85" s="80" t="s">
        <v>415</v>
      </c>
      <c r="C85" s="35"/>
      <c r="D85" s="81" t="s">
        <v>435</v>
      </c>
    </row>
    <row r="86" spans="1:4" s="118" customFormat="1" ht="26.25" thickBot="1">
      <c r="A86" s="103" t="s">
        <v>128</v>
      </c>
      <c r="B86" s="89" t="s">
        <v>415</v>
      </c>
      <c r="C86" s="114"/>
      <c r="D86" s="91" t="s">
        <v>437</v>
      </c>
    </row>
    <row r="87" s="118" customFormat="1" ht="12.75"/>
    <row r="88" s="118" customFormat="1" ht="38.25">
      <c r="B88" s="211" t="s">
        <v>129</v>
      </c>
    </row>
    <row r="89" s="118" customFormat="1" ht="12.75"/>
    <row r="90" s="118" customFormat="1" ht="13.5" thickBot="1"/>
    <row r="91" spans="1:4" ht="16.5" thickBot="1">
      <c r="A91" s="92" t="s">
        <v>615</v>
      </c>
      <c r="B91" s="93" t="s">
        <v>255</v>
      </c>
      <c r="C91" s="93" t="s">
        <v>325</v>
      </c>
      <c r="D91" s="94" t="s">
        <v>257</v>
      </c>
    </row>
    <row r="92" spans="1:4" ht="16.5" thickBot="1">
      <c r="A92" s="95" t="s">
        <v>536</v>
      </c>
      <c r="B92" s="96" t="s">
        <v>258</v>
      </c>
      <c r="C92" s="97" t="s">
        <v>259</v>
      </c>
      <c r="D92" s="98"/>
    </row>
    <row r="93" spans="1:4" ht="19.5">
      <c r="A93" s="57" t="s">
        <v>579</v>
      </c>
      <c r="B93" s="41" t="s">
        <v>374</v>
      </c>
      <c r="C93" s="35" t="s">
        <v>259</v>
      </c>
      <c r="D93" s="203" t="s">
        <v>130</v>
      </c>
    </row>
    <row r="94" spans="1:4" ht="15.75">
      <c r="A94" s="57" t="s">
        <v>580</v>
      </c>
      <c r="B94" s="41" t="s">
        <v>376</v>
      </c>
      <c r="C94" s="76" t="s">
        <v>259</v>
      </c>
      <c r="D94" s="78" t="s">
        <v>131</v>
      </c>
    </row>
    <row r="95" spans="1:4" ht="15.75">
      <c r="A95" s="57" t="s">
        <v>584</v>
      </c>
      <c r="B95" s="41" t="s">
        <v>716</v>
      </c>
      <c r="C95" s="76" t="s">
        <v>259</v>
      </c>
      <c r="D95" s="78" t="s">
        <v>132</v>
      </c>
    </row>
    <row r="96" spans="1:4" ht="15.75">
      <c r="A96" s="57" t="s">
        <v>267</v>
      </c>
      <c r="B96" s="41" t="s">
        <v>378</v>
      </c>
      <c r="C96" s="63" t="s">
        <v>379</v>
      </c>
      <c r="D96" s="79">
        <v>5118</v>
      </c>
    </row>
    <row r="97" spans="1:4" ht="15.75">
      <c r="A97" s="57" t="s">
        <v>268</v>
      </c>
      <c r="B97" s="41" t="s">
        <v>380</v>
      </c>
      <c r="C97" s="76" t="s">
        <v>259</v>
      </c>
      <c r="D97" s="78" t="s">
        <v>133</v>
      </c>
    </row>
    <row r="98" spans="1:4" ht="15.75">
      <c r="A98" s="57" t="s">
        <v>270</v>
      </c>
      <c r="B98" s="41" t="s">
        <v>382</v>
      </c>
      <c r="C98" s="76" t="s">
        <v>259</v>
      </c>
      <c r="D98" s="101"/>
    </row>
    <row r="99" spans="1:4" ht="25.5">
      <c r="A99" s="57" t="s">
        <v>272</v>
      </c>
      <c r="B99" s="80" t="s">
        <v>384</v>
      </c>
      <c r="C99" s="76" t="s">
        <v>259</v>
      </c>
      <c r="D99" s="81" t="s">
        <v>134</v>
      </c>
    </row>
    <row r="100" spans="1:4" ht="15.75">
      <c r="A100" s="57" t="s">
        <v>274</v>
      </c>
      <c r="B100" s="41" t="s">
        <v>385</v>
      </c>
      <c r="C100" s="82" t="s">
        <v>259</v>
      </c>
      <c r="D100" s="204">
        <v>42370</v>
      </c>
    </row>
    <row r="101" spans="1:4" ht="15.75">
      <c r="A101" s="57" t="s">
        <v>276</v>
      </c>
      <c r="B101" s="63" t="s">
        <v>386</v>
      </c>
      <c r="C101" s="100" t="s">
        <v>115</v>
      </c>
      <c r="D101" s="79">
        <v>13</v>
      </c>
    </row>
    <row r="102" spans="1:4" ht="26.25" thickBot="1">
      <c r="A102" s="103">
        <v>11</v>
      </c>
      <c r="B102" s="89" t="s">
        <v>116</v>
      </c>
      <c r="C102" s="104" t="s">
        <v>259</v>
      </c>
      <c r="D102" s="91" t="s">
        <v>135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04"/>
  <sheetViews>
    <sheetView zoomScalePageLayoutView="0" workbookViewId="0" topLeftCell="B1">
      <selection activeCell="B14" sqref="B14"/>
    </sheetView>
  </sheetViews>
  <sheetFormatPr defaultColWidth="9.140625" defaultRowHeight="12.75"/>
  <cols>
    <col min="2" max="2" width="61.28125" style="0" customWidth="1"/>
    <col min="3" max="3" width="19.8515625" style="0" customWidth="1"/>
    <col min="4" max="4" width="62.140625" style="0" customWidth="1"/>
  </cols>
  <sheetData>
    <row r="1" spans="1:4" ht="14.25">
      <c r="A1" s="70" t="s">
        <v>372</v>
      </c>
      <c r="B1" s="4"/>
      <c r="C1" s="4"/>
      <c r="D1" s="4"/>
    </row>
    <row r="2" spans="1:4" ht="14.25">
      <c r="A2" s="70" t="s">
        <v>373</v>
      </c>
      <c r="B2" s="4"/>
      <c r="C2" s="4"/>
      <c r="D2" s="4"/>
    </row>
    <row r="3" spans="1:4" ht="12.75">
      <c r="A3" s="4"/>
      <c r="B3" s="4"/>
      <c r="C3" s="4"/>
      <c r="D3" s="4"/>
    </row>
    <row r="4" ht="12.75">
      <c r="D4" s="202" t="s">
        <v>136</v>
      </c>
    </row>
    <row r="5" ht="13.5" thickBot="1"/>
    <row r="6" spans="1:4" ht="16.5" thickBot="1">
      <c r="A6" s="92" t="s">
        <v>615</v>
      </c>
      <c r="B6" s="93" t="s">
        <v>255</v>
      </c>
      <c r="C6" s="93" t="s">
        <v>325</v>
      </c>
      <c r="D6" s="94" t="s">
        <v>257</v>
      </c>
    </row>
    <row r="7" spans="1:4" ht="16.5" thickBot="1">
      <c r="A7" s="95" t="s">
        <v>536</v>
      </c>
      <c r="B7" s="96" t="s">
        <v>258</v>
      </c>
      <c r="C7" s="97" t="s">
        <v>259</v>
      </c>
      <c r="D7" s="98"/>
    </row>
    <row r="8" spans="1:4" ht="19.5">
      <c r="A8" s="57" t="s">
        <v>579</v>
      </c>
      <c r="B8" s="41" t="s">
        <v>374</v>
      </c>
      <c r="C8" s="35" t="s">
        <v>259</v>
      </c>
      <c r="D8" s="203" t="s">
        <v>110</v>
      </c>
    </row>
    <row r="9" spans="1:4" ht="15.75">
      <c r="A9" s="57" t="s">
        <v>580</v>
      </c>
      <c r="B9" s="41" t="s">
        <v>376</v>
      </c>
      <c r="C9" s="76" t="s">
        <v>259</v>
      </c>
      <c r="D9" s="78" t="s">
        <v>377</v>
      </c>
    </row>
    <row r="10" spans="1:4" ht="15.75">
      <c r="A10" s="57" t="s">
        <v>584</v>
      </c>
      <c r="B10" s="41" t="s">
        <v>716</v>
      </c>
      <c r="C10" s="76" t="s">
        <v>259</v>
      </c>
      <c r="D10" s="78" t="s">
        <v>720</v>
      </c>
    </row>
    <row r="11" spans="1:4" ht="15.75">
      <c r="A11" s="57" t="s">
        <v>267</v>
      </c>
      <c r="B11" s="41" t="s">
        <v>378</v>
      </c>
      <c r="C11" s="63" t="s">
        <v>379</v>
      </c>
      <c r="D11" s="212">
        <v>31.59</v>
      </c>
    </row>
    <row r="12" spans="1:4" ht="15.75">
      <c r="A12" s="57" t="s">
        <v>268</v>
      </c>
      <c r="B12" s="41" t="s">
        <v>380</v>
      </c>
      <c r="C12" s="76" t="s">
        <v>259</v>
      </c>
      <c r="D12" s="78" t="s">
        <v>111</v>
      </c>
    </row>
    <row r="13" spans="1:4" ht="15.75">
      <c r="A13" s="57" t="s">
        <v>270</v>
      </c>
      <c r="B13" s="41" t="s">
        <v>382</v>
      </c>
      <c r="C13" s="76" t="s">
        <v>259</v>
      </c>
      <c r="D13" s="78" t="s">
        <v>383</v>
      </c>
    </row>
    <row r="14" spans="1:4" ht="31.5">
      <c r="A14" s="57" t="s">
        <v>272</v>
      </c>
      <c r="B14" s="80" t="s">
        <v>384</v>
      </c>
      <c r="C14" s="76" t="s">
        <v>259</v>
      </c>
      <c r="D14" s="81" t="s">
        <v>112</v>
      </c>
    </row>
    <row r="15" spans="1:4" ht="15.75">
      <c r="A15" s="57" t="s">
        <v>274</v>
      </c>
      <c r="B15" s="41" t="s">
        <v>385</v>
      </c>
      <c r="C15" s="82" t="s">
        <v>259</v>
      </c>
      <c r="D15" s="204">
        <v>42552</v>
      </c>
    </row>
    <row r="16" spans="1:4" ht="15.75">
      <c r="A16" s="57" t="s">
        <v>276</v>
      </c>
      <c r="B16" s="63" t="s">
        <v>386</v>
      </c>
      <c r="C16" s="100" t="s">
        <v>113</v>
      </c>
      <c r="D16" s="205">
        <v>6.597</v>
      </c>
    </row>
    <row r="17" spans="1:4" ht="25.5">
      <c r="A17" s="85">
        <v>11</v>
      </c>
      <c r="B17" s="80" t="s">
        <v>388</v>
      </c>
      <c r="C17" s="86" t="s">
        <v>259</v>
      </c>
      <c r="D17" s="81" t="s">
        <v>160</v>
      </c>
    </row>
    <row r="18" spans="1:4" ht="15.75">
      <c r="A18" s="87" t="s">
        <v>389</v>
      </c>
      <c r="B18" s="41" t="s">
        <v>390</v>
      </c>
      <c r="C18" s="206" t="s">
        <v>114</v>
      </c>
      <c r="D18" s="88">
        <v>0.03</v>
      </c>
    </row>
    <row r="19" spans="1:4" ht="26.25" thickBot="1">
      <c r="A19" s="58" t="s">
        <v>392</v>
      </c>
      <c r="B19" s="89" t="s">
        <v>393</v>
      </c>
      <c r="C19" s="90" t="s">
        <v>259</v>
      </c>
      <c r="D19" s="91" t="s">
        <v>394</v>
      </c>
    </row>
    <row r="22" ht="13.5" thickBot="1"/>
    <row r="23" spans="1:4" ht="16.5" thickBot="1">
      <c r="A23" s="92" t="s">
        <v>615</v>
      </c>
      <c r="B23" s="93" t="s">
        <v>255</v>
      </c>
      <c r="C23" s="93" t="s">
        <v>325</v>
      </c>
      <c r="D23" s="94" t="s">
        <v>257</v>
      </c>
    </row>
    <row r="24" spans="1:4" ht="16.5" thickBot="1">
      <c r="A24" s="95" t="s">
        <v>536</v>
      </c>
      <c r="B24" s="96" t="s">
        <v>258</v>
      </c>
      <c r="C24" s="97" t="s">
        <v>259</v>
      </c>
      <c r="D24" s="98"/>
    </row>
    <row r="25" spans="1:4" ht="19.5">
      <c r="A25" s="57" t="s">
        <v>579</v>
      </c>
      <c r="B25" s="41" t="s">
        <v>374</v>
      </c>
      <c r="C25" s="35" t="s">
        <v>259</v>
      </c>
      <c r="D25" s="203" t="s">
        <v>721</v>
      </c>
    </row>
    <row r="26" spans="1:4" ht="15.75">
      <c r="A26" s="57" t="s">
        <v>580</v>
      </c>
      <c r="B26" s="41" t="s">
        <v>376</v>
      </c>
      <c r="C26" s="76" t="s">
        <v>259</v>
      </c>
      <c r="D26" s="78" t="s">
        <v>377</v>
      </c>
    </row>
    <row r="27" spans="1:4" ht="15.75">
      <c r="A27" s="57" t="s">
        <v>584</v>
      </c>
      <c r="B27" s="41" t="s">
        <v>716</v>
      </c>
      <c r="C27" s="76" t="s">
        <v>259</v>
      </c>
      <c r="D27" s="78" t="s">
        <v>720</v>
      </c>
    </row>
    <row r="28" spans="1:4" ht="15.75">
      <c r="A28" s="57" t="s">
        <v>267</v>
      </c>
      <c r="B28" s="41" t="s">
        <v>378</v>
      </c>
      <c r="C28" s="63" t="s">
        <v>379</v>
      </c>
      <c r="D28" s="212">
        <v>22.81</v>
      </c>
    </row>
    <row r="29" spans="1:4" ht="15.75">
      <c r="A29" s="57" t="s">
        <v>268</v>
      </c>
      <c r="B29" s="41" t="s">
        <v>380</v>
      </c>
      <c r="C29" s="76" t="s">
        <v>259</v>
      </c>
      <c r="D29" s="78" t="s">
        <v>111</v>
      </c>
    </row>
    <row r="30" spans="1:4" ht="15.75">
      <c r="A30" s="57" t="s">
        <v>270</v>
      </c>
      <c r="B30" s="41" t="s">
        <v>382</v>
      </c>
      <c r="C30" s="76" t="s">
        <v>259</v>
      </c>
      <c r="D30" s="101" t="s">
        <v>383</v>
      </c>
    </row>
    <row r="31" spans="1:4" ht="25.5">
      <c r="A31" s="57" t="s">
        <v>272</v>
      </c>
      <c r="B31" s="80" t="s">
        <v>384</v>
      </c>
      <c r="C31" s="76" t="s">
        <v>259</v>
      </c>
      <c r="D31" s="81" t="s">
        <v>162</v>
      </c>
    </row>
    <row r="32" spans="1:4" ht="15.75">
      <c r="A32" s="57" t="s">
        <v>274</v>
      </c>
      <c r="B32" s="41" t="s">
        <v>385</v>
      </c>
      <c r="C32" s="82" t="s">
        <v>259</v>
      </c>
      <c r="D32" s="204">
        <v>42552</v>
      </c>
    </row>
    <row r="33" spans="1:4" ht="15.75">
      <c r="A33" s="57" t="s">
        <v>276</v>
      </c>
      <c r="B33" s="63" t="s">
        <v>386</v>
      </c>
      <c r="C33" s="100" t="s">
        <v>115</v>
      </c>
      <c r="D33" s="79">
        <v>8.208</v>
      </c>
    </row>
    <row r="34" spans="1:4" ht="26.25" thickBot="1">
      <c r="A34" s="103">
        <v>11</v>
      </c>
      <c r="B34" s="89" t="s">
        <v>116</v>
      </c>
      <c r="C34" s="104" t="s">
        <v>259</v>
      </c>
      <c r="D34" s="91" t="s">
        <v>160</v>
      </c>
    </row>
    <row r="37" ht="13.5" thickBot="1"/>
    <row r="38" spans="1:4" ht="16.5" thickBot="1">
      <c r="A38" s="92" t="s">
        <v>615</v>
      </c>
      <c r="B38" s="93" t="s">
        <v>255</v>
      </c>
      <c r="C38" s="93" t="s">
        <v>325</v>
      </c>
      <c r="D38" s="94" t="s">
        <v>257</v>
      </c>
    </row>
    <row r="39" spans="1:4" ht="15.75">
      <c r="A39" s="95" t="s">
        <v>536</v>
      </c>
      <c r="B39" s="96" t="s">
        <v>258</v>
      </c>
      <c r="C39" s="97" t="s">
        <v>259</v>
      </c>
      <c r="D39" s="105"/>
    </row>
    <row r="40" spans="1:4" ht="18.75">
      <c r="A40" s="57" t="s">
        <v>579</v>
      </c>
      <c r="B40" s="41" t="s">
        <v>374</v>
      </c>
      <c r="C40" s="76" t="s">
        <v>259</v>
      </c>
      <c r="D40" s="207" t="s">
        <v>164</v>
      </c>
    </row>
    <row r="41" spans="1:4" ht="15.75">
      <c r="A41" s="57" t="s">
        <v>580</v>
      </c>
      <c r="B41" s="41" t="s">
        <v>376</v>
      </c>
      <c r="C41" s="76" t="s">
        <v>259</v>
      </c>
      <c r="D41" s="78" t="s">
        <v>377</v>
      </c>
    </row>
    <row r="42" spans="1:4" ht="15.75">
      <c r="A42" s="57" t="s">
        <v>584</v>
      </c>
      <c r="B42" s="41" t="s">
        <v>716</v>
      </c>
      <c r="C42" s="76" t="s">
        <v>259</v>
      </c>
      <c r="D42" s="78" t="s">
        <v>148</v>
      </c>
    </row>
    <row r="43" spans="1:4" ht="15.75">
      <c r="A43" s="57" t="s">
        <v>267</v>
      </c>
      <c r="B43" s="41" t="s">
        <v>378</v>
      </c>
      <c r="C43" s="63" t="s">
        <v>379</v>
      </c>
      <c r="D43" s="212">
        <v>1720.44</v>
      </c>
    </row>
    <row r="44" spans="1:4" ht="15.75">
      <c r="A44" s="57" t="s">
        <v>268</v>
      </c>
      <c r="B44" s="41" t="s">
        <v>380</v>
      </c>
      <c r="C44" s="76" t="s">
        <v>259</v>
      </c>
      <c r="D44" s="78" t="s">
        <v>117</v>
      </c>
    </row>
    <row r="45" spans="1:4" ht="15.75">
      <c r="A45" s="57" t="s">
        <v>270</v>
      </c>
      <c r="B45" s="41" t="s">
        <v>382</v>
      </c>
      <c r="C45" s="76" t="s">
        <v>259</v>
      </c>
      <c r="D45" s="101" t="s">
        <v>417</v>
      </c>
    </row>
    <row r="46" spans="1:4" ht="31.5">
      <c r="A46" s="57" t="s">
        <v>272</v>
      </c>
      <c r="B46" s="80" t="s">
        <v>384</v>
      </c>
      <c r="C46" s="76" t="s">
        <v>259</v>
      </c>
      <c r="D46" s="81" t="s">
        <v>167</v>
      </c>
    </row>
    <row r="47" spans="1:4" ht="15.75">
      <c r="A47" s="57" t="s">
        <v>274</v>
      </c>
      <c r="B47" s="41" t="s">
        <v>385</v>
      </c>
      <c r="C47" s="82" t="s">
        <v>259</v>
      </c>
      <c r="D47" s="204">
        <v>42552</v>
      </c>
    </row>
    <row r="48" spans="1:4" ht="15.75">
      <c r="A48" s="57" t="s">
        <v>276</v>
      </c>
      <c r="B48" s="63" t="s">
        <v>170</v>
      </c>
      <c r="C48" s="84" t="s">
        <v>118</v>
      </c>
      <c r="D48" s="107">
        <v>0.0323</v>
      </c>
    </row>
    <row r="49" spans="1:4" ht="15.75">
      <c r="A49" s="57" t="s">
        <v>419</v>
      </c>
      <c r="B49" s="63" t="s">
        <v>172</v>
      </c>
      <c r="C49" s="84" t="s">
        <v>118</v>
      </c>
      <c r="D49" s="108">
        <v>0.0283</v>
      </c>
    </row>
    <row r="50" spans="1:4" ht="15.75">
      <c r="A50" s="57" t="s">
        <v>420</v>
      </c>
      <c r="B50" s="63" t="s">
        <v>173</v>
      </c>
      <c r="C50" s="84" t="s">
        <v>118</v>
      </c>
      <c r="D50" s="108">
        <v>0.0243</v>
      </c>
    </row>
    <row r="51" spans="1:4" ht="15.75">
      <c r="A51" s="57" t="s">
        <v>421</v>
      </c>
      <c r="B51" s="63" t="s">
        <v>174</v>
      </c>
      <c r="C51" s="84" t="s">
        <v>118</v>
      </c>
      <c r="D51" s="110">
        <v>0.0254</v>
      </c>
    </row>
    <row r="52" spans="1:4" ht="25.5">
      <c r="A52" s="85">
        <v>11</v>
      </c>
      <c r="B52" s="80" t="s">
        <v>415</v>
      </c>
      <c r="C52" s="86" t="s">
        <v>259</v>
      </c>
      <c r="D52" s="109" t="s">
        <v>119</v>
      </c>
    </row>
    <row r="53" ht="15.75">
      <c r="B53" s="208" t="s">
        <v>144</v>
      </c>
    </row>
    <row r="55" ht="13.5" thickBot="1"/>
    <row r="56" spans="1:4" ht="16.5" thickBot="1">
      <c r="A56" s="92" t="s">
        <v>615</v>
      </c>
      <c r="B56" s="93" t="s">
        <v>255</v>
      </c>
      <c r="C56" s="93" t="s">
        <v>325</v>
      </c>
      <c r="D56" s="94" t="s">
        <v>257</v>
      </c>
    </row>
    <row r="57" spans="1:4" ht="15.75">
      <c r="A57" s="95" t="s">
        <v>536</v>
      </c>
      <c r="B57" s="96" t="s">
        <v>258</v>
      </c>
      <c r="C57" s="97" t="s">
        <v>259</v>
      </c>
      <c r="D57" s="105"/>
    </row>
    <row r="58" spans="1:4" ht="18.75">
      <c r="A58" s="57" t="s">
        <v>579</v>
      </c>
      <c r="B58" s="41" t="s">
        <v>374</v>
      </c>
      <c r="C58" s="76" t="s">
        <v>259</v>
      </c>
      <c r="D58" s="207" t="s">
        <v>120</v>
      </c>
    </row>
    <row r="59" spans="1:4" ht="15.75">
      <c r="A59" s="57" t="s">
        <v>580</v>
      </c>
      <c r="B59" s="41" t="s">
        <v>376</v>
      </c>
      <c r="C59" s="76" t="s">
        <v>259</v>
      </c>
      <c r="D59" s="78" t="s">
        <v>377</v>
      </c>
    </row>
    <row r="60" spans="1:4" ht="15.75">
      <c r="A60" s="57" t="s">
        <v>584</v>
      </c>
      <c r="B60" s="41" t="s">
        <v>716</v>
      </c>
      <c r="C60" s="76" t="s">
        <v>259</v>
      </c>
      <c r="D60" s="78" t="s">
        <v>148</v>
      </c>
    </row>
    <row r="61" spans="1:4" ht="15.75">
      <c r="A61" s="57" t="s">
        <v>267</v>
      </c>
      <c r="B61" s="41" t="s">
        <v>378</v>
      </c>
      <c r="C61" s="63" t="s">
        <v>137</v>
      </c>
      <c r="D61" s="212">
        <v>1720.44</v>
      </c>
    </row>
    <row r="62" spans="1:4" ht="15.75">
      <c r="A62" s="57" t="s">
        <v>268</v>
      </c>
      <c r="B62" s="41" t="s">
        <v>380</v>
      </c>
      <c r="C62" s="76" t="s">
        <v>259</v>
      </c>
      <c r="D62" s="78" t="s">
        <v>117</v>
      </c>
    </row>
    <row r="63" spans="1:4" ht="15.75">
      <c r="A63" s="57" t="s">
        <v>270</v>
      </c>
      <c r="B63" s="41" t="s">
        <v>382</v>
      </c>
      <c r="C63" s="76" t="s">
        <v>259</v>
      </c>
      <c r="D63" s="101" t="s">
        <v>417</v>
      </c>
    </row>
    <row r="64" spans="1:4" ht="25.5">
      <c r="A64" s="57" t="s">
        <v>272</v>
      </c>
      <c r="B64" s="80" t="s">
        <v>384</v>
      </c>
      <c r="C64" s="76" t="s">
        <v>259</v>
      </c>
      <c r="D64" s="81" t="s">
        <v>169</v>
      </c>
    </row>
    <row r="65" spans="1:4" ht="15.75">
      <c r="A65" s="57" t="s">
        <v>274</v>
      </c>
      <c r="B65" s="41" t="s">
        <v>385</v>
      </c>
      <c r="C65" s="82" t="s">
        <v>259</v>
      </c>
      <c r="D65" s="204">
        <v>42552</v>
      </c>
    </row>
    <row r="66" spans="1:4" ht="15.75">
      <c r="A66" s="57" t="s">
        <v>276</v>
      </c>
      <c r="B66" s="63" t="s">
        <v>121</v>
      </c>
      <c r="C66" s="209" t="s">
        <v>113</v>
      </c>
      <c r="D66" s="107">
        <v>3.496</v>
      </c>
    </row>
    <row r="67" spans="1:4" ht="26.25" thickBot="1">
      <c r="A67" s="103">
        <v>11</v>
      </c>
      <c r="B67" s="89" t="s">
        <v>116</v>
      </c>
      <c r="C67" s="104" t="s">
        <v>259</v>
      </c>
      <c r="D67" s="91" t="s">
        <v>160</v>
      </c>
    </row>
    <row r="70" ht="13.5" thickBot="1"/>
    <row r="71" spans="1:4" ht="16.5" thickBot="1">
      <c r="A71" s="92" t="s">
        <v>615</v>
      </c>
      <c r="B71" s="93" t="s">
        <v>255</v>
      </c>
      <c r="C71" s="93" t="s">
        <v>325</v>
      </c>
      <c r="D71" s="94" t="s">
        <v>257</v>
      </c>
    </row>
    <row r="72" spans="1:4" ht="15.75">
      <c r="A72" s="54" t="s">
        <v>536</v>
      </c>
      <c r="B72" s="55" t="s">
        <v>258</v>
      </c>
      <c r="C72" s="115" t="s">
        <v>259</v>
      </c>
      <c r="D72" s="116"/>
    </row>
    <row r="73" spans="1:4" ht="18.75">
      <c r="A73" s="57" t="s">
        <v>579</v>
      </c>
      <c r="B73" s="41" t="s">
        <v>374</v>
      </c>
      <c r="C73" s="76" t="s">
        <v>259</v>
      </c>
      <c r="D73" s="207" t="s">
        <v>183</v>
      </c>
    </row>
    <row r="74" spans="1:4" ht="15.75">
      <c r="A74" s="57" t="s">
        <v>580</v>
      </c>
      <c r="B74" s="41" t="s">
        <v>376</v>
      </c>
      <c r="C74" s="76" t="s">
        <v>259</v>
      </c>
      <c r="D74" s="112" t="s">
        <v>423</v>
      </c>
    </row>
    <row r="75" spans="1:4" ht="15.75">
      <c r="A75" s="57" t="s">
        <v>584</v>
      </c>
      <c r="B75" s="41" t="s">
        <v>716</v>
      </c>
      <c r="C75" s="76" t="s">
        <v>259</v>
      </c>
      <c r="D75" s="78" t="s">
        <v>122</v>
      </c>
    </row>
    <row r="76" spans="1:4" ht="25.5">
      <c r="A76" s="57" t="s">
        <v>267</v>
      </c>
      <c r="B76" s="80" t="s">
        <v>424</v>
      </c>
      <c r="C76" s="63" t="s">
        <v>379</v>
      </c>
      <c r="D76" s="212">
        <v>3.23</v>
      </c>
    </row>
    <row r="77" spans="1:4" ht="15.75">
      <c r="A77" s="57" t="s">
        <v>425</v>
      </c>
      <c r="B77" s="80" t="s">
        <v>426</v>
      </c>
      <c r="C77" s="63" t="s">
        <v>379</v>
      </c>
      <c r="D77" s="212">
        <v>4.05</v>
      </c>
    </row>
    <row r="78" spans="1:4" ht="15.75">
      <c r="A78" s="57" t="s">
        <v>268</v>
      </c>
      <c r="B78" s="41" t="s">
        <v>380</v>
      </c>
      <c r="C78" s="76" t="s">
        <v>259</v>
      </c>
      <c r="D78" s="78" t="s">
        <v>123</v>
      </c>
    </row>
    <row r="79" spans="1:4" ht="15.75">
      <c r="A79" s="57" t="s">
        <v>270</v>
      </c>
      <c r="B79" s="41" t="s">
        <v>382</v>
      </c>
      <c r="C79" s="76" t="s">
        <v>259</v>
      </c>
      <c r="D79" s="101" t="s">
        <v>428</v>
      </c>
    </row>
    <row r="80" spans="1:4" ht="25.5">
      <c r="A80" s="57" t="s">
        <v>272</v>
      </c>
      <c r="B80" s="80" t="s">
        <v>384</v>
      </c>
      <c r="C80" s="76" t="s">
        <v>259</v>
      </c>
      <c r="D80" s="81" t="s">
        <v>429</v>
      </c>
    </row>
    <row r="81" spans="1:4" ht="15.75">
      <c r="A81" s="57" t="s">
        <v>274</v>
      </c>
      <c r="B81" s="41" t="s">
        <v>385</v>
      </c>
      <c r="C81" s="82" t="s">
        <v>259</v>
      </c>
      <c r="D81" s="204">
        <v>42552</v>
      </c>
    </row>
    <row r="82" spans="1:4" ht="27.75" customHeight="1">
      <c r="A82" s="85">
        <v>10</v>
      </c>
      <c r="B82" s="41" t="s">
        <v>386</v>
      </c>
      <c r="C82" s="35" t="s">
        <v>124</v>
      </c>
      <c r="D82" s="210" t="s">
        <v>125</v>
      </c>
    </row>
    <row r="83" spans="1:4" ht="31.5">
      <c r="A83" s="113">
        <v>11</v>
      </c>
      <c r="B83" s="80" t="s">
        <v>430</v>
      </c>
      <c r="C83" s="34" t="s">
        <v>126</v>
      </c>
      <c r="D83" s="110">
        <v>2.5</v>
      </c>
    </row>
    <row r="84" spans="1:4" ht="32.25" customHeight="1">
      <c r="A84" s="113" t="s">
        <v>434</v>
      </c>
      <c r="B84" s="80" t="s">
        <v>127</v>
      </c>
      <c r="C84" s="34" t="s">
        <v>126</v>
      </c>
      <c r="D84" s="110">
        <v>4.5</v>
      </c>
    </row>
    <row r="85" spans="1:4" ht="28.5" customHeight="1">
      <c r="A85" s="85">
        <v>12</v>
      </c>
      <c r="B85" s="80" t="s">
        <v>415</v>
      </c>
      <c r="C85" s="35"/>
      <c r="D85" s="81" t="s">
        <v>435</v>
      </c>
    </row>
    <row r="86" spans="1:4" s="118" customFormat="1" ht="26.25" thickBot="1">
      <c r="A86" s="103" t="s">
        <v>128</v>
      </c>
      <c r="B86" s="89" t="s">
        <v>415</v>
      </c>
      <c r="C86" s="114"/>
      <c r="D86" s="91" t="s">
        <v>437</v>
      </c>
    </row>
    <row r="87" s="118" customFormat="1" ht="12.75"/>
    <row r="88" s="118" customFormat="1" ht="38.25">
      <c r="B88" s="211" t="s">
        <v>129</v>
      </c>
    </row>
    <row r="89" s="118" customFormat="1" ht="12.75"/>
    <row r="90" s="118" customFormat="1" ht="13.5" thickBot="1"/>
    <row r="91" spans="1:4" ht="16.5" thickBot="1">
      <c r="A91" s="92" t="s">
        <v>615</v>
      </c>
      <c r="B91" s="93" t="s">
        <v>255</v>
      </c>
      <c r="C91" s="93" t="s">
        <v>325</v>
      </c>
      <c r="D91" s="94" t="s">
        <v>257</v>
      </c>
    </row>
    <row r="92" spans="1:4" ht="16.5" thickBot="1">
      <c r="A92" s="95" t="s">
        <v>536</v>
      </c>
      <c r="B92" s="96" t="s">
        <v>258</v>
      </c>
      <c r="C92" s="97" t="s">
        <v>259</v>
      </c>
      <c r="D92" s="98"/>
    </row>
    <row r="93" spans="1:4" ht="19.5">
      <c r="A93" s="57" t="s">
        <v>579</v>
      </c>
      <c r="B93" s="41" t="s">
        <v>374</v>
      </c>
      <c r="C93" s="35" t="s">
        <v>259</v>
      </c>
      <c r="D93" s="203" t="s">
        <v>130</v>
      </c>
    </row>
    <row r="94" spans="1:4" ht="15.75">
      <c r="A94" s="57" t="s">
        <v>580</v>
      </c>
      <c r="B94" s="41" t="s">
        <v>376</v>
      </c>
      <c r="C94" s="76" t="s">
        <v>259</v>
      </c>
      <c r="D94" s="78" t="s">
        <v>131</v>
      </c>
    </row>
    <row r="95" spans="1:4" ht="15.75">
      <c r="A95" s="57"/>
      <c r="B95" s="41" t="s">
        <v>138</v>
      </c>
      <c r="C95" s="76" t="s">
        <v>139</v>
      </c>
      <c r="D95" s="213">
        <v>67.86</v>
      </c>
    </row>
    <row r="96" spans="1:4" ht="15.75">
      <c r="A96" s="57" t="s">
        <v>267</v>
      </c>
      <c r="B96" s="41" t="s">
        <v>140</v>
      </c>
      <c r="C96" s="63" t="s">
        <v>141</v>
      </c>
      <c r="D96" s="212">
        <v>5220</v>
      </c>
    </row>
    <row r="97" spans="1:4" ht="25.5">
      <c r="A97" s="57" t="s">
        <v>268</v>
      </c>
      <c r="B97" s="41" t="s">
        <v>380</v>
      </c>
      <c r="C97" s="76" t="s">
        <v>259</v>
      </c>
      <c r="D97" s="112" t="s">
        <v>142</v>
      </c>
    </row>
    <row r="98" spans="1:4" ht="15.75">
      <c r="A98" s="57" t="s">
        <v>270</v>
      </c>
      <c r="B98" s="41" t="s">
        <v>382</v>
      </c>
      <c r="C98" s="76" t="s">
        <v>259</v>
      </c>
      <c r="D98" s="101"/>
    </row>
    <row r="99" spans="1:4" ht="25.5">
      <c r="A99" s="57" t="s">
        <v>272</v>
      </c>
      <c r="B99" s="80" t="s">
        <v>384</v>
      </c>
      <c r="C99" s="76" t="s">
        <v>259</v>
      </c>
      <c r="D99" s="81" t="s">
        <v>134</v>
      </c>
    </row>
    <row r="100" spans="1:4" ht="15.75">
      <c r="A100" s="57" t="s">
        <v>274</v>
      </c>
      <c r="B100" s="41" t="s">
        <v>385</v>
      </c>
      <c r="C100" s="82" t="s">
        <v>259</v>
      </c>
      <c r="D100" s="204">
        <v>42552</v>
      </c>
    </row>
    <row r="101" spans="1:4" ht="15.75">
      <c r="A101" s="57" t="s">
        <v>276</v>
      </c>
      <c r="B101" s="63" t="s">
        <v>386</v>
      </c>
      <c r="C101" s="100" t="s">
        <v>115</v>
      </c>
      <c r="D101" s="79">
        <v>13</v>
      </c>
    </row>
    <row r="102" spans="1:4" ht="26.25" thickBot="1">
      <c r="A102" s="103">
        <v>11</v>
      </c>
      <c r="B102" s="89" t="s">
        <v>116</v>
      </c>
      <c r="C102" s="104" t="s">
        <v>259</v>
      </c>
      <c r="D102" s="91" t="s">
        <v>135</v>
      </c>
    </row>
    <row r="104" ht="12.75">
      <c r="B104" t="s">
        <v>143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03"/>
  <sheetViews>
    <sheetView zoomScalePageLayoutView="0" workbookViewId="0" topLeftCell="A13">
      <selection activeCell="D109" sqref="D109"/>
    </sheetView>
  </sheetViews>
  <sheetFormatPr defaultColWidth="9.140625" defaultRowHeight="12.75"/>
  <cols>
    <col min="2" max="2" width="61.28125" style="0" customWidth="1"/>
    <col min="3" max="3" width="19.8515625" style="0" customWidth="1"/>
    <col min="4" max="4" width="62.140625" style="0" customWidth="1"/>
  </cols>
  <sheetData>
    <row r="1" spans="1:4" ht="14.25">
      <c r="A1" s="70" t="s">
        <v>372</v>
      </c>
      <c r="B1" s="4"/>
      <c r="C1" s="4"/>
      <c r="D1" s="4"/>
    </row>
    <row r="2" spans="1:4" ht="14.25">
      <c r="A2" s="70" t="s">
        <v>373</v>
      </c>
      <c r="B2" s="4"/>
      <c r="C2" s="4"/>
      <c r="D2" s="4"/>
    </row>
    <row r="3" spans="1:4" ht="12.75">
      <c r="A3" s="4"/>
      <c r="B3" s="4"/>
      <c r="C3" s="4"/>
      <c r="D3" s="4"/>
    </row>
    <row r="4" ht="12.75">
      <c r="D4" s="202" t="s">
        <v>0</v>
      </c>
    </row>
    <row r="5" ht="13.5" thickBot="1"/>
    <row r="6" spans="1:4" ht="16.5" thickBot="1">
      <c r="A6" s="92" t="s">
        <v>615</v>
      </c>
      <c r="B6" s="93" t="s">
        <v>255</v>
      </c>
      <c r="C6" s="93" t="s">
        <v>325</v>
      </c>
      <c r="D6" s="94" t="s">
        <v>257</v>
      </c>
    </row>
    <row r="7" spans="1:4" ht="16.5" thickBot="1">
      <c r="A7" s="95" t="s">
        <v>536</v>
      </c>
      <c r="B7" s="96" t="s">
        <v>258</v>
      </c>
      <c r="C7" s="97" t="s">
        <v>259</v>
      </c>
      <c r="D7" s="98"/>
    </row>
    <row r="8" spans="1:4" ht="19.5">
      <c r="A8" s="57" t="s">
        <v>579</v>
      </c>
      <c r="B8" s="41" t="s">
        <v>374</v>
      </c>
      <c r="C8" s="35" t="s">
        <v>259</v>
      </c>
      <c r="D8" s="203" t="s">
        <v>110</v>
      </c>
    </row>
    <row r="9" spans="1:4" ht="15.75">
      <c r="A9" s="57" t="s">
        <v>580</v>
      </c>
      <c r="B9" s="41" t="s">
        <v>376</v>
      </c>
      <c r="C9" s="76" t="s">
        <v>259</v>
      </c>
      <c r="D9" s="78" t="s">
        <v>377</v>
      </c>
    </row>
    <row r="10" spans="1:4" ht="15.75">
      <c r="A10" s="57" t="s">
        <v>584</v>
      </c>
      <c r="B10" s="41" t="s">
        <v>716</v>
      </c>
      <c r="C10" s="76" t="s">
        <v>259</v>
      </c>
      <c r="D10" s="78" t="s">
        <v>720</v>
      </c>
    </row>
    <row r="11" spans="1:4" ht="15.75">
      <c r="A11" s="57" t="s">
        <v>267</v>
      </c>
      <c r="B11" s="41" t="s">
        <v>378</v>
      </c>
      <c r="C11" s="63" t="s">
        <v>379</v>
      </c>
      <c r="D11" s="212">
        <v>35.55</v>
      </c>
    </row>
    <row r="12" spans="1:4" ht="15.75">
      <c r="A12" s="57" t="s">
        <v>268</v>
      </c>
      <c r="B12" s="41" t="s">
        <v>380</v>
      </c>
      <c r="C12" s="76" t="s">
        <v>259</v>
      </c>
      <c r="D12" s="78" t="s">
        <v>111</v>
      </c>
    </row>
    <row r="13" spans="1:4" ht="15.75">
      <c r="A13" s="57" t="s">
        <v>270</v>
      </c>
      <c r="B13" s="41" t="s">
        <v>382</v>
      </c>
      <c r="C13" s="76" t="s">
        <v>259</v>
      </c>
      <c r="D13" s="78" t="s">
        <v>383</v>
      </c>
    </row>
    <row r="14" spans="1:4" ht="31.5">
      <c r="A14" s="57" t="s">
        <v>272</v>
      </c>
      <c r="B14" s="80" t="s">
        <v>384</v>
      </c>
      <c r="C14" s="76" t="s">
        <v>259</v>
      </c>
      <c r="D14" s="81" t="s">
        <v>1</v>
      </c>
    </row>
    <row r="15" spans="1:4" ht="15.75">
      <c r="A15" s="57" t="s">
        <v>274</v>
      </c>
      <c r="B15" s="41" t="s">
        <v>385</v>
      </c>
      <c r="C15" s="82" t="s">
        <v>259</v>
      </c>
      <c r="D15" s="204">
        <v>42917</v>
      </c>
    </row>
    <row r="16" spans="1:4" ht="15.75">
      <c r="A16" s="57" t="s">
        <v>276</v>
      </c>
      <c r="B16" s="63" t="s">
        <v>386</v>
      </c>
      <c r="C16" s="100" t="s">
        <v>113</v>
      </c>
      <c r="D16" s="205">
        <v>8.208</v>
      </c>
    </row>
    <row r="17" spans="1:4" ht="31.5">
      <c r="A17" s="85">
        <v>11</v>
      </c>
      <c r="B17" s="80" t="s">
        <v>388</v>
      </c>
      <c r="C17" s="86" t="s">
        <v>259</v>
      </c>
      <c r="D17" s="81" t="s">
        <v>2</v>
      </c>
    </row>
    <row r="18" spans="1:4" ht="15.75">
      <c r="A18" s="87" t="s">
        <v>389</v>
      </c>
      <c r="B18" s="41" t="s">
        <v>390</v>
      </c>
      <c r="C18" s="206" t="s">
        <v>114</v>
      </c>
      <c r="D18" s="326">
        <v>0.029</v>
      </c>
    </row>
    <row r="19" spans="1:4" ht="26.25" thickBot="1">
      <c r="A19" s="58" t="s">
        <v>392</v>
      </c>
      <c r="B19" s="89" t="s">
        <v>393</v>
      </c>
      <c r="C19" s="90" t="s">
        <v>259</v>
      </c>
      <c r="D19" s="81" t="s">
        <v>3</v>
      </c>
    </row>
    <row r="22" ht="13.5" thickBot="1"/>
    <row r="23" spans="1:4" ht="16.5" thickBot="1">
      <c r="A23" s="92" t="s">
        <v>615</v>
      </c>
      <c r="B23" s="93" t="s">
        <v>255</v>
      </c>
      <c r="C23" s="93" t="s">
        <v>325</v>
      </c>
      <c r="D23" s="94" t="s">
        <v>257</v>
      </c>
    </row>
    <row r="24" spans="1:4" ht="16.5" thickBot="1">
      <c r="A24" s="95" t="s">
        <v>536</v>
      </c>
      <c r="B24" s="96" t="s">
        <v>258</v>
      </c>
      <c r="C24" s="97" t="s">
        <v>259</v>
      </c>
      <c r="D24" s="98"/>
    </row>
    <row r="25" spans="1:4" ht="19.5">
      <c r="A25" s="57" t="s">
        <v>579</v>
      </c>
      <c r="B25" s="41" t="s">
        <v>374</v>
      </c>
      <c r="C25" s="35" t="s">
        <v>259</v>
      </c>
      <c r="D25" s="203" t="s">
        <v>721</v>
      </c>
    </row>
    <row r="26" spans="1:4" ht="15.75">
      <c r="A26" s="57" t="s">
        <v>580</v>
      </c>
      <c r="B26" s="41" t="s">
        <v>376</v>
      </c>
      <c r="C26" s="76" t="s">
        <v>259</v>
      </c>
      <c r="D26" s="78" t="s">
        <v>377</v>
      </c>
    </row>
    <row r="27" spans="1:4" ht="15.75">
      <c r="A27" s="57" t="s">
        <v>584</v>
      </c>
      <c r="B27" s="41" t="s">
        <v>716</v>
      </c>
      <c r="C27" s="76" t="s">
        <v>259</v>
      </c>
      <c r="D27" s="78" t="s">
        <v>720</v>
      </c>
    </row>
    <row r="28" spans="1:4" ht="15.75">
      <c r="A28" s="57" t="s">
        <v>267</v>
      </c>
      <c r="B28" s="41" t="s">
        <v>378</v>
      </c>
      <c r="C28" s="63" t="s">
        <v>379</v>
      </c>
      <c r="D28" s="212">
        <v>24.19</v>
      </c>
    </row>
    <row r="29" spans="1:4" ht="15.75">
      <c r="A29" s="57" t="s">
        <v>268</v>
      </c>
      <c r="B29" s="41" t="s">
        <v>380</v>
      </c>
      <c r="C29" s="76" t="s">
        <v>259</v>
      </c>
      <c r="D29" s="78" t="s">
        <v>111</v>
      </c>
    </row>
    <row r="30" spans="1:4" ht="15.75">
      <c r="A30" s="57" t="s">
        <v>270</v>
      </c>
      <c r="B30" s="41" t="s">
        <v>382</v>
      </c>
      <c r="C30" s="76" t="s">
        <v>259</v>
      </c>
      <c r="D30" s="101" t="s">
        <v>383</v>
      </c>
    </row>
    <row r="31" spans="1:4" ht="31.5">
      <c r="A31" s="57" t="s">
        <v>272</v>
      </c>
      <c r="B31" s="80" t="s">
        <v>384</v>
      </c>
      <c r="C31" s="76" t="s">
        <v>259</v>
      </c>
      <c r="D31" s="81" t="s">
        <v>4</v>
      </c>
    </row>
    <row r="32" spans="1:4" ht="15.75">
      <c r="A32" s="57" t="s">
        <v>274</v>
      </c>
      <c r="B32" s="41" t="s">
        <v>385</v>
      </c>
      <c r="C32" s="82" t="s">
        <v>259</v>
      </c>
      <c r="D32" s="204">
        <v>42917</v>
      </c>
    </row>
    <row r="33" spans="1:4" ht="15.75">
      <c r="A33" s="57" t="s">
        <v>276</v>
      </c>
      <c r="B33" s="63" t="s">
        <v>386</v>
      </c>
      <c r="C33" s="100" t="s">
        <v>115</v>
      </c>
      <c r="D33" s="79">
        <v>8.208</v>
      </c>
    </row>
    <row r="34" spans="1:4" ht="26.25" thickBot="1">
      <c r="A34" s="103">
        <v>11</v>
      </c>
      <c r="B34" s="89" t="s">
        <v>116</v>
      </c>
      <c r="C34" s="104" t="s">
        <v>259</v>
      </c>
      <c r="D34" s="91" t="s">
        <v>160</v>
      </c>
    </row>
    <row r="37" ht="13.5" thickBot="1"/>
    <row r="38" spans="1:4" ht="16.5" thickBot="1">
      <c r="A38" s="92" t="s">
        <v>615</v>
      </c>
      <c r="B38" s="93" t="s">
        <v>255</v>
      </c>
      <c r="C38" s="93" t="s">
        <v>325</v>
      </c>
      <c r="D38" s="94" t="s">
        <v>257</v>
      </c>
    </row>
    <row r="39" spans="1:4" ht="15.75">
      <c r="A39" s="95" t="s">
        <v>536</v>
      </c>
      <c r="B39" s="96" t="s">
        <v>258</v>
      </c>
      <c r="C39" s="97" t="s">
        <v>259</v>
      </c>
      <c r="D39" s="105"/>
    </row>
    <row r="40" spans="1:4" ht="18.75">
      <c r="A40" s="57" t="s">
        <v>579</v>
      </c>
      <c r="B40" s="41" t="s">
        <v>374</v>
      </c>
      <c r="C40" s="76" t="s">
        <v>259</v>
      </c>
      <c r="D40" s="207" t="s">
        <v>164</v>
      </c>
    </row>
    <row r="41" spans="1:4" ht="15.75">
      <c r="A41" s="57" t="s">
        <v>580</v>
      </c>
      <c r="B41" s="41" t="s">
        <v>376</v>
      </c>
      <c r="C41" s="76" t="s">
        <v>259</v>
      </c>
      <c r="D41" s="78" t="s">
        <v>377</v>
      </c>
    </row>
    <row r="42" spans="1:4" ht="15.75">
      <c r="A42" s="57" t="s">
        <v>584</v>
      </c>
      <c r="B42" s="41" t="s">
        <v>716</v>
      </c>
      <c r="C42" s="76" t="s">
        <v>259</v>
      </c>
      <c r="D42" s="78" t="s">
        <v>148</v>
      </c>
    </row>
    <row r="43" spans="1:4" ht="15.75">
      <c r="A43" s="57" t="s">
        <v>267</v>
      </c>
      <c r="B43" s="41" t="s">
        <v>378</v>
      </c>
      <c r="C43" s="63" t="s">
        <v>379</v>
      </c>
      <c r="D43" s="212">
        <v>1788.88</v>
      </c>
    </row>
    <row r="44" spans="1:4" ht="15.75">
      <c r="A44" s="57" t="s">
        <v>268</v>
      </c>
      <c r="B44" s="41" t="s">
        <v>380</v>
      </c>
      <c r="C44" s="76" t="s">
        <v>259</v>
      </c>
      <c r="D44" s="78" t="s">
        <v>117</v>
      </c>
    </row>
    <row r="45" spans="1:4" ht="15.75">
      <c r="A45" s="57" t="s">
        <v>270</v>
      </c>
      <c r="B45" s="41" t="s">
        <v>382</v>
      </c>
      <c r="C45" s="76" t="s">
        <v>259</v>
      </c>
      <c r="D45" s="101" t="s">
        <v>417</v>
      </c>
    </row>
    <row r="46" spans="1:4" ht="31.5">
      <c r="A46" s="57" t="s">
        <v>272</v>
      </c>
      <c r="B46" s="80" t="s">
        <v>384</v>
      </c>
      <c r="C46" s="76" t="s">
        <v>259</v>
      </c>
      <c r="D46" s="81" t="s">
        <v>5</v>
      </c>
    </row>
    <row r="47" spans="1:4" ht="15.75">
      <c r="A47" s="57" t="s">
        <v>274</v>
      </c>
      <c r="B47" s="41" t="s">
        <v>385</v>
      </c>
      <c r="C47" s="82" t="s">
        <v>259</v>
      </c>
      <c r="D47" s="204">
        <v>42917</v>
      </c>
    </row>
    <row r="48" spans="1:4" ht="15.75">
      <c r="A48" s="57" t="s">
        <v>276</v>
      </c>
      <c r="B48" s="63" t="s">
        <v>170</v>
      </c>
      <c r="C48" s="84" t="s">
        <v>118</v>
      </c>
      <c r="D48" s="107">
        <v>0.0323</v>
      </c>
    </row>
    <row r="49" spans="1:4" ht="15.75">
      <c r="A49" s="57" t="s">
        <v>419</v>
      </c>
      <c r="B49" s="63" t="s">
        <v>172</v>
      </c>
      <c r="C49" s="84" t="s">
        <v>118</v>
      </c>
      <c r="D49" s="108">
        <v>0.0283</v>
      </c>
    </row>
    <row r="50" spans="1:4" ht="15.75">
      <c r="A50" s="57" t="s">
        <v>420</v>
      </c>
      <c r="B50" s="63" t="s">
        <v>173</v>
      </c>
      <c r="C50" s="84" t="s">
        <v>118</v>
      </c>
      <c r="D50" s="108">
        <v>0.0243</v>
      </c>
    </row>
    <row r="51" spans="1:4" ht="15.75">
      <c r="A51" s="57" t="s">
        <v>421</v>
      </c>
      <c r="B51" s="63" t="s">
        <v>174</v>
      </c>
      <c r="C51" s="84" t="s">
        <v>118</v>
      </c>
      <c r="D51" s="110">
        <v>0.0254</v>
      </c>
    </row>
    <row r="52" spans="1:4" ht="25.5">
      <c r="A52" s="85">
        <v>11</v>
      </c>
      <c r="B52" s="80" t="s">
        <v>415</v>
      </c>
      <c r="C52" s="86" t="s">
        <v>259</v>
      </c>
      <c r="D52" s="109" t="s">
        <v>119</v>
      </c>
    </row>
    <row r="53" ht="15.75">
      <c r="B53" s="208" t="s">
        <v>12</v>
      </c>
    </row>
    <row r="55" ht="13.5" thickBot="1"/>
    <row r="56" spans="1:4" ht="16.5" thickBot="1">
      <c r="A56" s="92" t="s">
        <v>615</v>
      </c>
      <c r="B56" s="93" t="s">
        <v>255</v>
      </c>
      <c r="C56" s="93" t="s">
        <v>325</v>
      </c>
      <c r="D56" s="94" t="s">
        <v>257</v>
      </c>
    </row>
    <row r="57" spans="1:4" ht="15.75">
      <c r="A57" s="95" t="s">
        <v>536</v>
      </c>
      <c r="B57" s="96" t="s">
        <v>258</v>
      </c>
      <c r="C57" s="97" t="s">
        <v>259</v>
      </c>
      <c r="D57" s="105"/>
    </row>
    <row r="58" spans="1:4" ht="18.75">
      <c r="A58" s="57" t="s">
        <v>579</v>
      </c>
      <c r="B58" s="41" t="s">
        <v>374</v>
      </c>
      <c r="C58" s="76" t="s">
        <v>259</v>
      </c>
      <c r="D58" s="207" t="s">
        <v>120</v>
      </c>
    </row>
    <row r="59" spans="1:4" ht="15.75">
      <c r="A59" s="57" t="s">
        <v>580</v>
      </c>
      <c r="B59" s="41" t="s">
        <v>376</v>
      </c>
      <c r="C59" s="76" t="s">
        <v>259</v>
      </c>
      <c r="D59" s="78" t="s">
        <v>377</v>
      </c>
    </row>
    <row r="60" spans="1:4" ht="15.75">
      <c r="A60" s="57" t="s">
        <v>584</v>
      </c>
      <c r="B60" s="41" t="s">
        <v>716</v>
      </c>
      <c r="C60" s="76" t="s">
        <v>259</v>
      </c>
      <c r="D60" s="78" t="s">
        <v>148</v>
      </c>
    </row>
    <row r="61" spans="1:4" ht="15.75">
      <c r="A61" s="57" t="s">
        <v>267</v>
      </c>
      <c r="B61" s="41" t="s">
        <v>378</v>
      </c>
      <c r="C61" s="63" t="s">
        <v>137</v>
      </c>
      <c r="D61" s="212">
        <v>1788.88</v>
      </c>
    </row>
    <row r="62" spans="1:4" ht="15.75">
      <c r="A62" s="57"/>
      <c r="B62" s="41" t="s">
        <v>6</v>
      </c>
      <c r="C62" s="63" t="s">
        <v>7</v>
      </c>
      <c r="D62" s="212">
        <v>95.31</v>
      </c>
    </row>
    <row r="63" spans="1:4" ht="15.75">
      <c r="A63" s="57" t="s">
        <v>268</v>
      </c>
      <c r="B63" s="41" t="s">
        <v>380</v>
      </c>
      <c r="C63" s="76" t="s">
        <v>259</v>
      </c>
      <c r="D63" s="78" t="s">
        <v>117</v>
      </c>
    </row>
    <row r="64" spans="1:4" ht="15.75">
      <c r="A64" s="57" t="s">
        <v>270</v>
      </c>
      <c r="B64" s="41" t="s">
        <v>382</v>
      </c>
      <c r="C64" s="76" t="s">
        <v>259</v>
      </c>
      <c r="D64" s="101" t="s">
        <v>417</v>
      </c>
    </row>
    <row r="65" spans="1:4" ht="31.5">
      <c r="A65" s="57" t="s">
        <v>272</v>
      </c>
      <c r="B65" s="80" t="s">
        <v>384</v>
      </c>
      <c r="C65" s="76" t="s">
        <v>259</v>
      </c>
      <c r="D65" s="81" t="s">
        <v>8</v>
      </c>
    </row>
    <row r="66" spans="1:4" ht="15.75">
      <c r="A66" s="57" t="s">
        <v>274</v>
      </c>
      <c r="B66" s="41" t="s">
        <v>385</v>
      </c>
      <c r="C66" s="82" t="s">
        <v>259</v>
      </c>
      <c r="D66" s="204">
        <v>42917</v>
      </c>
    </row>
    <row r="67" spans="1:4" ht="15.75">
      <c r="A67" s="57" t="s">
        <v>276</v>
      </c>
      <c r="B67" s="63" t="s">
        <v>121</v>
      </c>
      <c r="C67" s="209" t="s">
        <v>113</v>
      </c>
      <c r="D67" s="107">
        <v>3.496</v>
      </c>
    </row>
    <row r="68" spans="1:4" ht="26.25" thickBot="1">
      <c r="A68" s="103">
        <v>11</v>
      </c>
      <c r="B68" s="89" t="s">
        <v>116</v>
      </c>
      <c r="C68" s="104" t="s">
        <v>259</v>
      </c>
      <c r="D68" s="91" t="s">
        <v>160</v>
      </c>
    </row>
    <row r="71" ht="13.5" thickBot="1"/>
    <row r="72" spans="1:4" ht="16.5" thickBot="1">
      <c r="A72" s="92" t="s">
        <v>615</v>
      </c>
      <c r="B72" s="93" t="s">
        <v>255</v>
      </c>
      <c r="C72" s="93" t="s">
        <v>325</v>
      </c>
      <c r="D72" s="94" t="s">
        <v>257</v>
      </c>
    </row>
    <row r="73" spans="1:4" ht="15.75">
      <c r="A73" s="54" t="s">
        <v>536</v>
      </c>
      <c r="B73" s="55" t="s">
        <v>258</v>
      </c>
      <c r="C73" s="115" t="s">
        <v>259</v>
      </c>
      <c r="D73" s="116"/>
    </row>
    <row r="74" spans="1:4" ht="18.75">
      <c r="A74" s="57" t="s">
        <v>579</v>
      </c>
      <c r="B74" s="41" t="s">
        <v>374</v>
      </c>
      <c r="C74" s="76" t="s">
        <v>259</v>
      </c>
      <c r="D74" s="207" t="s">
        <v>183</v>
      </c>
    </row>
    <row r="75" spans="1:4" ht="15.75">
      <c r="A75" s="57" t="s">
        <v>580</v>
      </c>
      <c r="B75" s="41" t="s">
        <v>376</v>
      </c>
      <c r="C75" s="76" t="s">
        <v>259</v>
      </c>
      <c r="D75" s="112" t="s">
        <v>423</v>
      </c>
    </row>
    <row r="76" spans="1:4" ht="15.75">
      <c r="A76" s="57" t="s">
        <v>584</v>
      </c>
      <c r="B76" s="41" t="s">
        <v>716</v>
      </c>
      <c r="C76" s="76" t="s">
        <v>259</v>
      </c>
      <c r="D76" s="78" t="s">
        <v>122</v>
      </c>
    </row>
    <row r="77" spans="1:4" ht="25.5">
      <c r="A77" s="57" t="s">
        <v>267</v>
      </c>
      <c r="B77" s="80" t="s">
        <v>424</v>
      </c>
      <c r="C77" s="63" t="s">
        <v>379</v>
      </c>
      <c r="D77" s="212">
        <v>3.38</v>
      </c>
    </row>
    <row r="78" spans="1:4" ht="15.75">
      <c r="A78" s="57" t="s">
        <v>425</v>
      </c>
      <c r="B78" s="80" t="s">
        <v>426</v>
      </c>
      <c r="C78" s="63" t="s">
        <v>379</v>
      </c>
      <c r="D78" s="212">
        <v>4.25</v>
      </c>
    </row>
    <row r="79" spans="1:4" ht="15.75">
      <c r="A79" s="57" t="s">
        <v>268</v>
      </c>
      <c r="B79" s="41" t="s">
        <v>380</v>
      </c>
      <c r="C79" s="76" t="s">
        <v>259</v>
      </c>
      <c r="D79" s="78" t="s">
        <v>123</v>
      </c>
    </row>
    <row r="80" spans="1:4" ht="15.75">
      <c r="A80" s="57" t="s">
        <v>270</v>
      </c>
      <c r="B80" s="41" t="s">
        <v>382</v>
      </c>
      <c r="C80" s="76" t="s">
        <v>259</v>
      </c>
      <c r="D80" s="101" t="s">
        <v>428</v>
      </c>
    </row>
    <row r="81" spans="1:4" ht="25.5">
      <c r="A81" s="57" t="s">
        <v>272</v>
      </c>
      <c r="B81" s="80" t="s">
        <v>384</v>
      </c>
      <c r="C81" s="76" t="s">
        <v>259</v>
      </c>
      <c r="D81" s="81" t="s">
        <v>429</v>
      </c>
    </row>
    <row r="82" spans="1:4" ht="15.75">
      <c r="A82" s="57" t="s">
        <v>274</v>
      </c>
      <c r="B82" s="41" t="s">
        <v>385</v>
      </c>
      <c r="C82" s="82" t="s">
        <v>259</v>
      </c>
      <c r="D82" s="204">
        <v>42917</v>
      </c>
    </row>
    <row r="83" spans="1:4" ht="27.75" customHeight="1">
      <c r="A83" s="85">
        <v>10</v>
      </c>
      <c r="B83" s="41" t="s">
        <v>386</v>
      </c>
      <c r="C83" s="35" t="s">
        <v>124</v>
      </c>
      <c r="D83" s="210" t="s">
        <v>125</v>
      </c>
    </row>
    <row r="84" spans="1:4" ht="31.5">
      <c r="A84" s="113">
        <v>11</v>
      </c>
      <c r="B84" s="80" t="s">
        <v>430</v>
      </c>
      <c r="C84" s="34" t="s">
        <v>126</v>
      </c>
      <c r="D84" s="110">
        <v>0.6</v>
      </c>
    </row>
    <row r="85" spans="1:4" ht="32.25" customHeight="1">
      <c r="A85" s="113" t="s">
        <v>434</v>
      </c>
      <c r="B85" s="80" t="s">
        <v>127</v>
      </c>
      <c r="C85" s="34" t="s">
        <v>126</v>
      </c>
      <c r="D85" s="110">
        <v>1.3</v>
      </c>
    </row>
    <row r="86" spans="1:4" ht="30" customHeight="1">
      <c r="A86" s="85">
        <v>12</v>
      </c>
      <c r="B86" s="80" t="s">
        <v>415</v>
      </c>
      <c r="C86" s="35"/>
      <c r="D86" s="81" t="s">
        <v>9</v>
      </c>
    </row>
    <row r="87" spans="1:4" s="118" customFormat="1" ht="26.25" thickBot="1">
      <c r="A87" s="103" t="s">
        <v>128</v>
      </c>
      <c r="B87" s="89" t="s">
        <v>393</v>
      </c>
      <c r="C87" s="114"/>
      <c r="D87" s="81" t="s">
        <v>3</v>
      </c>
    </row>
    <row r="88" s="118" customFormat="1" ht="12.75"/>
    <row r="89" s="118" customFormat="1" ht="38.25">
      <c r="B89" s="211" t="s">
        <v>129</v>
      </c>
    </row>
    <row r="90" s="118" customFormat="1" ht="12.75"/>
    <row r="91" s="118" customFormat="1" ht="13.5" thickBot="1"/>
    <row r="92" spans="1:4" ht="16.5" thickBot="1">
      <c r="A92" s="92" t="s">
        <v>615</v>
      </c>
      <c r="B92" s="93" t="s">
        <v>255</v>
      </c>
      <c r="C92" s="93" t="s">
        <v>325</v>
      </c>
      <c r="D92" s="94" t="s">
        <v>257</v>
      </c>
    </row>
    <row r="93" spans="1:4" ht="16.5" thickBot="1">
      <c r="A93" s="95" t="s">
        <v>536</v>
      </c>
      <c r="B93" s="96" t="s">
        <v>258</v>
      </c>
      <c r="C93" s="97" t="s">
        <v>259</v>
      </c>
      <c r="D93" s="98"/>
    </row>
    <row r="94" spans="1:4" ht="19.5">
      <c r="A94" s="57" t="s">
        <v>579</v>
      </c>
      <c r="B94" s="41" t="s">
        <v>374</v>
      </c>
      <c r="C94" s="35" t="s">
        <v>259</v>
      </c>
      <c r="D94" s="203" t="s">
        <v>130</v>
      </c>
    </row>
    <row r="95" spans="1:4" ht="15.75">
      <c r="A95" s="57" t="s">
        <v>580</v>
      </c>
      <c r="B95" s="41" t="s">
        <v>376</v>
      </c>
      <c r="C95" s="76" t="s">
        <v>259</v>
      </c>
      <c r="D95" s="78" t="s">
        <v>131</v>
      </c>
    </row>
    <row r="96" spans="1:4" ht="15.75">
      <c r="A96" s="57"/>
      <c r="B96" s="41" t="s">
        <v>10</v>
      </c>
      <c r="C96" s="76" t="s">
        <v>139</v>
      </c>
      <c r="D96" s="213">
        <v>70.49</v>
      </c>
    </row>
    <row r="97" spans="1:4" ht="15.75">
      <c r="A97" s="57" t="s">
        <v>267</v>
      </c>
      <c r="B97" s="41" t="s">
        <v>140</v>
      </c>
      <c r="C97" s="63" t="s">
        <v>141</v>
      </c>
      <c r="D97" s="212">
        <v>5422</v>
      </c>
    </row>
    <row r="98" spans="1:4" ht="25.5">
      <c r="A98" s="57" t="s">
        <v>268</v>
      </c>
      <c r="B98" s="41" t="s">
        <v>380</v>
      </c>
      <c r="C98" s="76" t="s">
        <v>259</v>
      </c>
      <c r="D98" s="112" t="s">
        <v>142</v>
      </c>
    </row>
    <row r="99" spans="1:4" ht="15.75">
      <c r="A99" s="57" t="s">
        <v>270</v>
      </c>
      <c r="B99" s="41" t="s">
        <v>382</v>
      </c>
      <c r="C99" s="76" t="s">
        <v>259</v>
      </c>
      <c r="D99" s="101"/>
    </row>
    <row r="100" spans="1:4" ht="31.5">
      <c r="A100" s="57" t="s">
        <v>272</v>
      </c>
      <c r="B100" s="80" t="s">
        <v>384</v>
      </c>
      <c r="C100" s="76" t="s">
        <v>259</v>
      </c>
      <c r="D100" s="81" t="s">
        <v>11</v>
      </c>
    </row>
    <row r="101" spans="1:4" ht="15.75">
      <c r="A101" s="57" t="s">
        <v>274</v>
      </c>
      <c r="B101" s="41" t="s">
        <v>385</v>
      </c>
      <c r="C101" s="82" t="s">
        <v>259</v>
      </c>
      <c r="D101" s="204">
        <v>42917</v>
      </c>
    </row>
    <row r="102" spans="1:4" ht="15.75">
      <c r="A102" s="57" t="s">
        <v>276</v>
      </c>
      <c r="B102" s="63" t="s">
        <v>386</v>
      </c>
      <c r="C102" s="100" t="s">
        <v>115</v>
      </c>
      <c r="D102" s="79">
        <v>13</v>
      </c>
    </row>
    <row r="103" spans="1:4" ht="26.25" thickBot="1">
      <c r="A103" s="103">
        <v>11</v>
      </c>
      <c r="B103" s="89" t="s">
        <v>116</v>
      </c>
      <c r="C103" s="104" t="s">
        <v>259</v>
      </c>
      <c r="D103" s="91" t="s">
        <v>135</v>
      </c>
    </row>
  </sheetData>
  <sheetProtection/>
  <printOptions/>
  <pageMargins left="0.4724409448818898" right="0.31496062992125984" top="0.31496062992125984" bottom="0.3937007874015748" header="0.31496062992125984" footer="0.5118110236220472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89"/>
  <sheetViews>
    <sheetView zoomScalePageLayoutView="0" workbookViewId="0" topLeftCell="A1">
      <selection activeCell="G30" sqref="G30"/>
    </sheetView>
  </sheetViews>
  <sheetFormatPr defaultColWidth="9.140625" defaultRowHeight="12.75"/>
  <cols>
    <col min="1" max="1" width="5.421875" style="4" customWidth="1"/>
    <col min="2" max="2" width="62.421875" style="4" customWidth="1"/>
    <col min="3" max="3" width="10.8515625" style="4" customWidth="1"/>
    <col min="4" max="4" width="10.421875" style="4" customWidth="1"/>
    <col min="5" max="16384" width="9.140625" style="4" customWidth="1"/>
  </cols>
  <sheetData>
    <row r="1" ht="15.75">
      <c r="A1" s="33" t="s">
        <v>438</v>
      </c>
    </row>
    <row r="2" ht="15.75">
      <c r="A2" s="33" t="s">
        <v>439</v>
      </c>
    </row>
    <row r="4" spans="1:4" ht="31.5">
      <c r="A4" s="34" t="s">
        <v>615</v>
      </c>
      <c r="B4" s="35" t="s">
        <v>255</v>
      </c>
      <c r="C4" s="35" t="s">
        <v>325</v>
      </c>
      <c r="D4" s="35" t="s">
        <v>257</v>
      </c>
    </row>
    <row r="5" spans="1:4" ht="15.75">
      <c r="A5" s="41" t="s">
        <v>536</v>
      </c>
      <c r="B5" s="41" t="s">
        <v>258</v>
      </c>
      <c r="C5" s="35" t="s">
        <v>259</v>
      </c>
      <c r="D5" s="445" t="s">
        <v>440</v>
      </c>
    </row>
    <row r="6" spans="1:4" ht="15.75">
      <c r="A6" s="41" t="s">
        <v>579</v>
      </c>
      <c r="B6" s="41" t="s">
        <v>441</v>
      </c>
      <c r="C6" s="35" t="s">
        <v>259</v>
      </c>
      <c r="D6" s="446"/>
    </row>
    <row r="7" spans="1:4" ht="15.75">
      <c r="A7" s="41" t="s">
        <v>580</v>
      </c>
      <c r="B7" s="41" t="s">
        <v>442</v>
      </c>
      <c r="C7" s="35" t="s">
        <v>259</v>
      </c>
      <c r="D7" s="446"/>
    </row>
    <row r="8" spans="1:4" ht="25.5">
      <c r="A8" s="41" t="s">
        <v>584</v>
      </c>
      <c r="B8" s="80" t="s">
        <v>443</v>
      </c>
      <c r="C8" s="41" t="s">
        <v>292</v>
      </c>
      <c r="D8" s="446"/>
    </row>
    <row r="9" spans="1:4" ht="25.5">
      <c r="A9" s="119" t="s">
        <v>444</v>
      </c>
      <c r="B9" s="65"/>
      <c r="C9" s="120"/>
      <c r="D9" s="446"/>
    </row>
    <row r="10" spans="1:4" ht="15.75">
      <c r="A10" s="41" t="s">
        <v>267</v>
      </c>
      <c r="B10" s="41" t="s">
        <v>445</v>
      </c>
      <c r="C10" s="35" t="s">
        <v>259</v>
      </c>
      <c r="D10" s="446"/>
    </row>
    <row r="11" spans="1:4" ht="15.75">
      <c r="A11" s="41" t="s">
        <v>268</v>
      </c>
      <c r="B11" s="41" t="s">
        <v>446</v>
      </c>
      <c r="C11" s="35" t="s">
        <v>259</v>
      </c>
      <c r="D11" s="446"/>
    </row>
    <row r="12" spans="1:4" ht="15.75">
      <c r="A12" s="41" t="s">
        <v>270</v>
      </c>
      <c r="B12" s="41" t="s">
        <v>447</v>
      </c>
      <c r="C12" s="35" t="s">
        <v>259</v>
      </c>
      <c r="D12" s="446"/>
    </row>
    <row r="13" spans="1:4" ht="15.75">
      <c r="A13" s="41" t="s">
        <v>272</v>
      </c>
      <c r="B13" s="41" t="s">
        <v>448</v>
      </c>
      <c r="C13" s="35" t="s">
        <v>259</v>
      </c>
      <c r="D13" s="446"/>
    </row>
    <row r="14" spans="1:4" ht="12.75">
      <c r="A14" s="41" t="s">
        <v>274</v>
      </c>
      <c r="B14" s="41" t="s">
        <v>449</v>
      </c>
      <c r="C14" s="41" t="s">
        <v>379</v>
      </c>
      <c r="D14" s="446"/>
    </row>
    <row r="15" spans="1:4" ht="25.5">
      <c r="A15" s="41" t="s">
        <v>276</v>
      </c>
      <c r="B15" s="80" t="s">
        <v>450</v>
      </c>
      <c r="C15" s="35" t="s">
        <v>259</v>
      </c>
      <c r="D15" s="447"/>
    </row>
    <row r="71" ht="13.5" thickBot="1"/>
    <row r="72" spans="1:5" ht="12.75">
      <c r="A72" s="121"/>
      <c r="B72" s="122"/>
      <c r="C72" s="122"/>
      <c r="D72" s="123"/>
      <c r="E72" s="56"/>
    </row>
    <row r="73" spans="1:5" ht="12.75">
      <c r="A73" s="124"/>
      <c r="D73" s="125"/>
      <c r="E73" s="56"/>
    </row>
    <row r="74" spans="1:5" ht="12.75">
      <c r="A74" s="124"/>
      <c r="D74" s="125"/>
      <c r="E74" s="56"/>
    </row>
    <row r="75" spans="1:5" ht="12.75">
      <c r="A75" s="124"/>
      <c r="D75" s="125"/>
      <c r="E75" s="56"/>
    </row>
    <row r="76" spans="1:5" ht="12.75">
      <c r="A76" s="124"/>
      <c r="D76" s="125"/>
      <c r="E76" s="56"/>
    </row>
    <row r="77" spans="1:5" ht="13.5" thickBot="1">
      <c r="A77" s="126"/>
      <c r="B77" s="127"/>
      <c r="C77" s="127"/>
      <c r="D77" s="128"/>
      <c r="E77" s="56"/>
    </row>
    <row r="78" spans="1:5" ht="12.75">
      <c r="A78" s="121"/>
      <c r="B78" s="122"/>
      <c r="C78" s="122"/>
      <c r="D78" s="123"/>
      <c r="E78" s="56"/>
    </row>
    <row r="79" spans="1:5" ht="12.75">
      <c r="A79" s="124"/>
      <c r="D79" s="125"/>
      <c r="E79" s="56"/>
    </row>
    <row r="80" spans="1:5" ht="12.75">
      <c r="A80" s="124"/>
      <c r="D80" s="125"/>
      <c r="E80" s="56"/>
    </row>
    <row r="81" spans="1:5" ht="12.75">
      <c r="A81" s="124"/>
      <c r="D81" s="125"/>
      <c r="E81" s="56"/>
    </row>
    <row r="82" spans="1:5" ht="12.75">
      <c r="A82" s="124"/>
      <c r="D82" s="125"/>
      <c r="E82" s="56"/>
    </row>
    <row r="83" spans="1:5" ht="13.5" thickBot="1">
      <c r="A83" s="126"/>
      <c r="B83" s="127"/>
      <c r="C83" s="127"/>
      <c r="D83" s="128"/>
      <c r="E83" s="56"/>
    </row>
    <row r="84" spans="1:5" ht="12.75">
      <c r="A84" s="121"/>
      <c r="B84" s="122"/>
      <c r="C84" s="122"/>
      <c r="D84" s="123" t="s">
        <v>183</v>
      </c>
      <c r="E84" s="56"/>
    </row>
    <row r="85" spans="1:5" ht="12.75">
      <c r="A85" s="124"/>
      <c r="D85" s="125"/>
      <c r="E85" s="56"/>
    </row>
    <row r="86" spans="1:5" ht="12.75">
      <c r="A86" s="124"/>
      <c r="D86" s="125"/>
      <c r="E86" s="56"/>
    </row>
    <row r="87" spans="1:5" ht="12.75">
      <c r="A87" s="124"/>
      <c r="D87" s="125" t="s">
        <v>347</v>
      </c>
      <c r="E87" s="56"/>
    </row>
    <row r="88" spans="1:5" ht="12.75">
      <c r="A88" s="124"/>
      <c r="D88" s="125"/>
      <c r="E88" s="56"/>
    </row>
    <row r="89" spans="1:5" ht="13.5" thickBot="1">
      <c r="A89" s="126"/>
      <c r="B89" s="127"/>
      <c r="C89" s="127"/>
      <c r="D89" s="128"/>
      <c r="E89" s="56"/>
    </row>
  </sheetData>
  <sheetProtection/>
  <mergeCells count="1">
    <mergeCell ref="D5:D1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89"/>
  <sheetViews>
    <sheetView zoomScalePageLayoutView="0" workbookViewId="0" topLeftCell="A1">
      <selection activeCell="G30" sqref="G30"/>
    </sheetView>
  </sheetViews>
  <sheetFormatPr defaultColWidth="9.140625" defaultRowHeight="12.75"/>
  <cols>
    <col min="1" max="1" width="5.421875" style="4" customWidth="1"/>
    <col min="2" max="2" width="62.421875" style="4" customWidth="1"/>
    <col min="3" max="3" width="10.8515625" style="4" customWidth="1"/>
    <col min="4" max="4" width="12.140625" style="4" customWidth="1"/>
    <col min="5" max="16384" width="9.140625" style="4" customWidth="1"/>
  </cols>
  <sheetData>
    <row r="1" ht="15.75">
      <c r="A1" s="33" t="s">
        <v>451</v>
      </c>
    </row>
    <row r="2" ht="15.75">
      <c r="A2" s="33" t="s">
        <v>452</v>
      </c>
    </row>
    <row r="4" spans="1:4" ht="31.5">
      <c r="A4" s="34" t="s">
        <v>615</v>
      </c>
      <c r="B4" s="35" t="s">
        <v>255</v>
      </c>
      <c r="C4" s="35" t="s">
        <v>325</v>
      </c>
      <c r="D4" s="35" t="s">
        <v>257</v>
      </c>
    </row>
    <row r="5" spans="1:4" ht="15.75">
      <c r="A5" s="41" t="s">
        <v>536</v>
      </c>
      <c r="B5" s="41" t="s">
        <v>258</v>
      </c>
      <c r="C5" s="35" t="s">
        <v>259</v>
      </c>
      <c r="D5" s="37"/>
    </row>
    <row r="6" spans="1:4" ht="12.75">
      <c r="A6" s="43" t="s">
        <v>453</v>
      </c>
      <c r="B6" s="44"/>
      <c r="C6" s="44"/>
      <c r="D6" s="45"/>
    </row>
    <row r="7" spans="1:4" ht="15.75">
      <c r="A7" s="41" t="s">
        <v>579</v>
      </c>
      <c r="B7" s="41" t="s">
        <v>454</v>
      </c>
      <c r="C7" s="35" t="s">
        <v>259</v>
      </c>
      <c r="D7" s="37"/>
    </row>
    <row r="8" spans="1:4" ht="38.25">
      <c r="A8" s="41" t="s">
        <v>580</v>
      </c>
      <c r="B8" s="80" t="s">
        <v>455</v>
      </c>
      <c r="C8" s="129" t="s">
        <v>379</v>
      </c>
      <c r="D8" s="37"/>
    </row>
    <row r="9" spans="1:4" ht="38.25">
      <c r="A9" s="41" t="s">
        <v>584</v>
      </c>
      <c r="B9" s="80" t="s">
        <v>456</v>
      </c>
      <c r="C9" s="37"/>
      <c r="D9" s="37"/>
    </row>
    <row r="10" spans="1:4" ht="12.75">
      <c r="A10" s="41" t="s">
        <v>267</v>
      </c>
      <c r="B10" s="41" t="s">
        <v>314</v>
      </c>
      <c r="C10" s="129" t="s">
        <v>259</v>
      </c>
      <c r="D10" s="37"/>
    </row>
    <row r="13" spans="1:6" ht="16.5" customHeight="1">
      <c r="A13" s="448" t="s">
        <v>457</v>
      </c>
      <c r="B13" s="449"/>
      <c r="C13" s="449"/>
      <c r="D13" s="449"/>
      <c r="E13" s="449"/>
      <c r="F13" s="449"/>
    </row>
    <row r="14" spans="1:6" ht="12.75">
      <c r="A14" s="448" t="s">
        <v>458</v>
      </c>
      <c r="B14" s="449"/>
      <c r="C14" s="449"/>
      <c r="D14" s="449"/>
      <c r="E14" s="449"/>
      <c r="F14" s="449"/>
    </row>
    <row r="15" spans="1:6" ht="12.75">
      <c r="A15" s="448" t="s">
        <v>459</v>
      </c>
      <c r="B15" s="449"/>
      <c r="C15" s="449"/>
      <c r="D15" s="449"/>
      <c r="E15" s="449"/>
      <c r="F15" s="449"/>
    </row>
    <row r="71" ht="13.5" thickBot="1"/>
    <row r="72" spans="1:5" ht="12.75">
      <c r="A72" s="121"/>
      <c r="B72" s="122"/>
      <c r="C72" s="122"/>
      <c r="D72" s="123"/>
      <c r="E72" s="56"/>
    </row>
    <row r="73" spans="1:5" ht="12.75">
      <c r="A73" s="124"/>
      <c r="D73" s="125"/>
      <c r="E73" s="56"/>
    </row>
    <row r="74" spans="1:5" ht="12.75">
      <c r="A74" s="124"/>
      <c r="D74" s="125"/>
      <c r="E74" s="56"/>
    </row>
    <row r="75" spans="1:5" ht="12.75">
      <c r="A75" s="124"/>
      <c r="D75" s="125"/>
      <c r="E75" s="56"/>
    </row>
    <row r="76" spans="1:5" ht="12.75">
      <c r="A76" s="124"/>
      <c r="D76" s="125"/>
      <c r="E76" s="56"/>
    </row>
    <row r="77" spans="1:5" ht="13.5" thickBot="1">
      <c r="A77" s="126"/>
      <c r="B77" s="127"/>
      <c r="C77" s="127"/>
      <c r="D77" s="128"/>
      <c r="E77" s="56"/>
    </row>
    <row r="78" spans="1:5" ht="12.75">
      <c r="A78" s="121"/>
      <c r="B78" s="122"/>
      <c r="C78" s="122"/>
      <c r="D78" s="123"/>
      <c r="E78" s="56"/>
    </row>
    <row r="79" spans="1:5" ht="12.75">
      <c r="A79" s="124"/>
      <c r="D79" s="125"/>
      <c r="E79" s="56"/>
    </row>
    <row r="80" spans="1:5" ht="12.75">
      <c r="A80" s="124"/>
      <c r="D80" s="125"/>
      <c r="E80" s="56"/>
    </row>
    <row r="81" spans="1:5" ht="12.75">
      <c r="A81" s="124"/>
      <c r="D81" s="125"/>
      <c r="E81" s="56"/>
    </row>
    <row r="82" spans="1:5" ht="12.75">
      <c r="A82" s="124"/>
      <c r="D82" s="125"/>
      <c r="E82" s="56"/>
    </row>
    <row r="83" spans="1:5" ht="13.5" thickBot="1">
      <c r="A83" s="126"/>
      <c r="B83" s="127"/>
      <c r="C83" s="127"/>
      <c r="D83" s="128"/>
      <c r="E83" s="56"/>
    </row>
    <row r="84" spans="1:5" ht="12.75">
      <c r="A84" s="121"/>
      <c r="B84" s="122"/>
      <c r="C84" s="122"/>
      <c r="D84" s="123" t="s">
        <v>183</v>
      </c>
      <c r="E84" s="56"/>
    </row>
    <row r="85" spans="1:5" ht="12.75">
      <c r="A85" s="124"/>
      <c r="D85" s="125"/>
      <c r="E85" s="56"/>
    </row>
    <row r="86" spans="1:5" ht="12.75">
      <c r="A86" s="124"/>
      <c r="D86" s="125"/>
      <c r="E86" s="56"/>
    </row>
    <row r="87" spans="1:5" ht="12.75">
      <c r="A87" s="124"/>
      <c r="D87" s="125" t="s">
        <v>347</v>
      </c>
      <c r="E87" s="56"/>
    </row>
    <row r="88" spans="1:5" ht="12.75">
      <c r="A88" s="124"/>
      <c r="D88" s="125"/>
      <c r="E88" s="56"/>
    </row>
    <row r="89" spans="1:5" ht="13.5" thickBot="1">
      <c r="A89" s="126"/>
      <c r="B89" s="127"/>
      <c r="C89" s="127"/>
      <c r="D89" s="128"/>
      <c r="E89" s="56"/>
    </row>
  </sheetData>
  <sheetProtection/>
  <mergeCells count="3">
    <mergeCell ref="A13:F13"/>
    <mergeCell ref="A14:F14"/>
    <mergeCell ref="A15:F15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89"/>
  <sheetViews>
    <sheetView zoomScalePageLayoutView="0" workbookViewId="0" topLeftCell="A1">
      <selection activeCell="G30" sqref="G30"/>
    </sheetView>
  </sheetViews>
  <sheetFormatPr defaultColWidth="9.140625" defaultRowHeight="12.75"/>
  <cols>
    <col min="1" max="1" width="5.421875" style="4" customWidth="1"/>
    <col min="2" max="2" width="62.421875" style="4" customWidth="1"/>
    <col min="3" max="3" width="10.8515625" style="4" customWidth="1"/>
    <col min="4" max="4" width="22.57421875" style="4" customWidth="1"/>
    <col min="5" max="16384" width="9.140625" style="4" customWidth="1"/>
  </cols>
  <sheetData>
    <row r="1" ht="15.75">
      <c r="A1" s="33" t="s">
        <v>460</v>
      </c>
    </row>
    <row r="2" ht="15.75">
      <c r="A2" s="33" t="s">
        <v>461</v>
      </c>
    </row>
    <row r="4" spans="1:4" ht="31.5">
      <c r="A4" s="34" t="s">
        <v>615</v>
      </c>
      <c r="B4" s="35" t="s">
        <v>255</v>
      </c>
      <c r="C4" s="35" t="s">
        <v>325</v>
      </c>
      <c r="D4" s="35" t="s">
        <v>257</v>
      </c>
    </row>
    <row r="5" spans="1:4" ht="15.75">
      <c r="A5" s="41" t="s">
        <v>536</v>
      </c>
      <c r="B5" s="41" t="s">
        <v>258</v>
      </c>
      <c r="C5" s="35" t="s">
        <v>259</v>
      </c>
      <c r="D5" s="450" t="s">
        <v>462</v>
      </c>
    </row>
    <row r="6" spans="1:4" ht="25.5">
      <c r="A6" s="41" t="s">
        <v>579</v>
      </c>
      <c r="B6" s="80" t="s">
        <v>463</v>
      </c>
      <c r="C6" s="35" t="s">
        <v>259</v>
      </c>
      <c r="D6" s="451"/>
    </row>
    <row r="7" spans="1:4" ht="25.5">
      <c r="A7" s="41" t="s">
        <v>580</v>
      </c>
      <c r="B7" s="80" t="s">
        <v>464</v>
      </c>
      <c r="C7" s="35" t="s">
        <v>259</v>
      </c>
      <c r="D7" s="451"/>
    </row>
    <row r="71" ht="13.5" thickBot="1"/>
    <row r="72" spans="1:5" ht="12.75">
      <c r="A72" s="121"/>
      <c r="B72" s="122"/>
      <c r="C72" s="122"/>
      <c r="D72" s="123"/>
      <c r="E72" s="56"/>
    </row>
    <row r="73" spans="1:5" ht="12.75">
      <c r="A73" s="124"/>
      <c r="D73" s="125"/>
      <c r="E73" s="56"/>
    </row>
    <row r="74" spans="1:5" ht="12.75">
      <c r="A74" s="124"/>
      <c r="D74" s="125"/>
      <c r="E74" s="56"/>
    </row>
    <row r="75" spans="1:5" ht="12.75">
      <c r="A75" s="124"/>
      <c r="D75" s="125"/>
      <c r="E75" s="56"/>
    </row>
    <row r="76" spans="1:5" ht="12.75">
      <c r="A76" s="124"/>
      <c r="D76" s="125"/>
      <c r="E76" s="56"/>
    </row>
    <row r="77" spans="1:5" ht="13.5" thickBot="1">
      <c r="A77" s="126"/>
      <c r="B77" s="127"/>
      <c r="C77" s="127"/>
      <c r="D77" s="128"/>
      <c r="E77" s="56"/>
    </row>
    <row r="78" spans="1:5" ht="12.75">
      <c r="A78" s="121"/>
      <c r="B78" s="122"/>
      <c r="C78" s="122"/>
      <c r="D78" s="123"/>
      <c r="E78" s="56"/>
    </row>
    <row r="79" spans="1:5" ht="12.75">
      <c r="A79" s="124"/>
      <c r="D79" s="125"/>
      <c r="E79" s="56"/>
    </row>
    <row r="80" spans="1:5" ht="12.75">
      <c r="A80" s="124"/>
      <c r="D80" s="125"/>
      <c r="E80" s="56"/>
    </row>
    <row r="81" spans="1:5" ht="12.75">
      <c r="A81" s="124"/>
      <c r="D81" s="125"/>
      <c r="E81" s="56"/>
    </row>
    <row r="82" spans="1:5" ht="12.75">
      <c r="A82" s="124"/>
      <c r="D82" s="125"/>
      <c r="E82" s="56"/>
    </row>
    <row r="83" spans="1:5" ht="13.5" thickBot="1">
      <c r="A83" s="126"/>
      <c r="B83" s="127"/>
      <c r="C83" s="127"/>
      <c r="D83" s="128"/>
      <c r="E83" s="56"/>
    </row>
    <row r="84" spans="1:5" ht="12.75">
      <c r="A84" s="121"/>
      <c r="B84" s="122"/>
      <c r="C84" s="122"/>
      <c r="D84" s="123" t="s">
        <v>183</v>
      </c>
      <c r="E84" s="56"/>
    </row>
    <row r="85" spans="1:5" ht="12.75">
      <c r="A85" s="124"/>
      <c r="D85" s="125"/>
      <c r="E85" s="56"/>
    </row>
    <row r="86" spans="1:5" ht="12.75">
      <c r="A86" s="124"/>
      <c r="D86" s="125"/>
      <c r="E86" s="56"/>
    </row>
    <row r="87" spans="1:5" ht="12.75">
      <c r="A87" s="124"/>
      <c r="D87" s="125" t="s">
        <v>347</v>
      </c>
      <c r="E87" s="56"/>
    </row>
    <row r="88" spans="1:5" ht="12.75">
      <c r="A88" s="124"/>
      <c r="D88" s="125"/>
      <c r="E88" s="56"/>
    </row>
    <row r="89" spans="1:5" ht="13.5" thickBot="1">
      <c r="A89" s="126"/>
      <c r="B89" s="127"/>
      <c r="C89" s="127"/>
      <c r="D89" s="128"/>
      <c r="E89" s="56"/>
    </row>
  </sheetData>
  <sheetProtection/>
  <mergeCells count="1">
    <mergeCell ref="D5:D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2018-08-02T06:36:58Z</dcterms:modified>
  <cp:category/>
  <cp:version/>
  <cp:contentType/>
  <cp:contentStatus/>
</cp:coreProperties>
</file>