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7965" windowWidth="15480" windowHeight="1140" firstSheet="7" activeTab="11"/>
  </bookViews>
  <sheets>
    <sheet name="Форма2.1,2.2_СведМКД" sheetId="1" r:id="rId1"/>
    <sheet name="Ф2.3СведВыпРаб" sheetId="2" r:id="rId2"/>
    <sheet name="Ф2.4СведКомУсл" sheetId="3" r:id="rId3"/>
    <sheet name="Ф2.4СведКомУсл2016" sheetId="4" r:id="rId4"/>
    <sheet name="Ф2.4СведКомУсл2017" sheetId="5" r:id="rId5"/>
    <sheet name="Ф2.4КомУсл2017_2018" sheetId="6" r:id="rId6"/>
    <sheet name="Ф2.5СведОбщИмущз" sheetId="7" r:id="rId7"/>
    <sheet name="Ф2.6СведКапРем" sheetId="8" r:id="rId8"/>
    <sheet name="Ф2.7СведОбщСобр" sheetId="9" r:id="rId9"/>
    <sheet name="Итог2015" sheetId="10" r:id="rId10"/>
    <sheet name="Итог2016К" sheetId="11" r:id="rId11"/>
    <sheet name="Итоги2017" sheetId="12" r:id="rId12"/>
  </sheets>
  <externalReferences>
    <externalReference r:id="rId15"/>
  </externalReferences>
  <definedNames>
    <definedName name="_xlnm.Print_Area" localSheetId="10">'Итог2016К'!$A$1:$D$114</definedName>
    <definedName name="_xlnm.Print_Area" localSheetId="11">'Итоги2017'!$A$1:$D$130</definedName>
    <definedName name="_xlnm.Print_Area" localSheetId="0">'Форма2.1,2.2_СведМКД'!$A$1:$F$112</definedName>
  </definedNames>
  <calcPr fullCalcOnLoad="1"/>
</workbook>
</file>

<file path=xl/sharedStrings.xml><?xml version="1.0" encoding="utf-8"?>
<sst xmlns="http://schemas.openxmlformats.org/spreadsheetml/2006/main" count="2653" uniqueCount="600">
  <si>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</si>
  <si>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</si>
  <si>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общего имущества</t>
  </si>
  <si>
    <t>Форма 2.6. Сведения о капитальном ремонте общего имущества в многоквартирном</t>
  </si>
  <si>
    <t>доме</t>
  </si>
  <si>
    <t>Сведения о фонде капитального ремонта</t>
  </si>
  <si>
    <t>Владелец специального счета</t>
  </si>
  <si>
    <t>Размер взноса на капитальный ремонт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</si>
  <si>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</si>
  <si>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 xml:space="preserve">* данные сведения не раскрываются в случае формирования собственниками помещений в МКД фонда капит. ремонта на счетах </t>
  </si>
  <si>
    <t xml:space="preserve"> специализированных некоммерческих организаций, осуществляющих деятельность, направленную на обеспечение проведения капитального ремонта общего имущества в МКД (региональный оператор).</t>
  </si>
  <si>
    <t>проведения капитального ремонта общего имущества в МКД (региональный оператор).</t>
  </si>
  <si>
    <t>Форма 2.7. Сведения о проведенных общих собраниях собственников помещений в</t>
  </si>
  <si>
    <t>многоквартирном доме (заполняется по каждому собранию собственников помещений)</t>
  </si>
  <si>
    <t>В период с 01.12.2014 общего собрания собственников с участием УК не проводилось.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</si>
  <si>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</si>
  <si>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</si>
  <si>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скатная</t>
  </si>
  <si>
    <t>Форма 2.3 Сведения о выполняемых работах (услугах) по содержанию и ремонту общего имущества МКД, иных услугах, связанных с достижением целей управления МКД</t>
  </si>
  <si>
    <t>Исполнитель работы</t>
  </si>
  <si>
    <t>1.</t>
  </si>
  <si>
    <t>2.</t>
  </si>
  <si>
    <t>3.</t>
  </si>
  <si>
    <t>4.</t>
  </si>
  <si>
    <t>не присвоен</t>
  </si>
  <si>
    <t>Общедомовые приборы учета (заполняется для каждого прибора учета)</t>
  </si>
  <si>
    <t>Вид коммунального ресурса</t>
  </si>
  <si>
    <t>Холодное водоснабжение</t>
  </si>
  <si>
    <t>Наличие прибора учета</t>
  </si>
  <si>
    <t>Тип прибора учета</t>
  </si>
  <si>
    <t>Дата ввода в эксплуатацию</t>
  </si>
  <si>
    <t>Дата поверки / замены прибора учета</t>
  </si>
  <si>
    <t>№ п/п</t>
  </si>
  <si>
    <t>Наименование работ и услуг</t>
  </si>
  <si>
    <t>Дата начала действия стоимости услуги</t>
  </si>
  <si>
    <t>Основание установления стоимости</t>
  </si>
  <si>
    <t>2 раза в год</t>
  </si>
  <si>
    <t>Подвалы</t>
  </si>
  <si>
    <t>Предоставляется через прямые договоры с собственниками</t>
  </si>
  <si>
    <t>договор №6742/2 от 01.10.2014</t>
  </si>
  <si>
    <t>1 раз в неделю</t>
  </si>
  <si>
    <t>1 раз в год</t>
  </si>
  <si>
    <t xml:space="preserve"> </t>
  </si>
  <si>
    <t>очистка придомовой территории от наледи и льда;</t>
  </si>
  <si>
    <t>6 раз в неделю</t>
  </si>
  <si>
    <t>подметание и уборка придомовой территории;</t>
  </si>
  <si>
    <t>уборка и выкашивание газонов;</t>
  </si>
  <si>
    <t>ежедневно</t>
  </si>
  <si>
    <t>печное</t>
  </si>
  <si>
    <t>Установлен</t>
  </si>
  <si>
    <t>Без интерфейса передачи данных</t>
  </si>
  <si>
    <t>Квт/ч</t>
  </si>
  <si>
    <t xml:space="preserve"> 01/12/2015</t>
  </si>
  <si>
    <t>шиферная</t>
  </si>
  <si>
    <t>Протокол открытого конкурса органа местного самоуправления от 10.11.2015</t>
  </si>
  <si>
    <t>ул.Открытая д.14а</t>
  </si>
  <si>
    <t>Перечень обязательных работ и услуг по содержанию и ремонту общего имущества собственников помещений в многоквартирном доме №14а по улице Открытой города Вологды, являющегося объектом открытого конкурса по отбору управляющей организации,  в первый год управления</t>
  </si>
  <si>
    <t>Протокол открытого конкурса органов местного самоуправления от 10.11.2015</t>
  </si>
  <si>
    <t>1967 / 1967</t>
  </si>
  <si>
    <t>бревенчатый</t>
  </si>
  <si>
    <t>бутовой ленточный</t>
  </si>
  <si>
    <t>деревянные</t>
  </si>
  <si>
    <t>бревенчатые</t>
  </si>
  <si>
    <t>крашеный</t>
  </si>
  <si>
    <t>приточная</t>
  </si>
  <si>
    <t>жилой дом блокированной застройки</t>
  </si>
  <si>
    <t>7а.</t>
  </si>
  <si>
    <t>Начислено за воду на содержание общего имущества МКД</t>
  </si>
  <si>
    <t>11а</t>
  </si>
  <si>
    <t>7б.</t>
  </si>
  <si>
    <t>Начислено за электроэнергию на содержание общего имущества МКД</t>
  </si>
  <si>
    <t>11б</t>
  </si>
  <si>
    <t>11а.</t>
  </si>
  <si>
    <t>Получено денежных средств за воду на содержание общего имущества МКД</t>
  </si>
  <si>
    <t>17а</t>
  </si>
  <si>
    <t>11б.</t>
  </si>
  <si>
    <t>Получено денежных средств за электроэнергию на содержание общего имущества МКД</t>
  </si>
  <si>
    <t>17б</t>
  </si>
  <si>
    <t>согласно конкурсной документации</t>
  </si>
  <si>
    <t>Холодная и горячая вода на содрежание общего имущества МКД</t>
  </si>
  <si>
    <t>руб. за год</t>
  </si>
  <si>
    <t>Электроэнергия на содрежание общего имущества МКД</t>
  </si>
  <si>
    <t>70а</t>
  </si>
  <si>
    <t>71а</t>
  </si>
  <si>
    <t>72а</t>
  </si>
  <si>
    <t>73а</t>
  </si>
  <si>
    <t>руб. за год согласно справке</t>
  </si>
  <si>
    <t>Форма 2.8. Отчет об исполнении управляющей организацией договора управления, а</t>
  </si>
  <si>
    <t>также о выполнении товариществом, кооперативом смет доходов и расходов</t>
  </si>
  <si>
    <t xml:space="preserve"> Открытая ул 14-А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</si>
  <si>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</si>
  <si>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</si>
  <si>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</si>
  <si>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периода):</t>
  </si>
  <si>
    <t>Переходящие остатки денежных средств (на начало периода):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</si>
  <si>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</si>
  <si>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</si>
  <si>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 xml:space="preserve"> -  за содержание дома</t>
  </si>
  <si>
    <t>-    за текущий ремонт</t>
  </si>
  <si>
    <t>-    за услуги управления</t>
  </si>
  <si>
    <t>Получено денежных средств, в т. ч:</t>
  </si>
  <si>
    <t xml:space="preserve"> - денежных средств от собственников / нанимателей помещений</t>
  </si>
  <si>
    <t xml:space="preserve"> -  целевых взносов от собственнико / нанимателей помещений</t>
  </si>
  <si>
    <t>-    субсидий</t>
  </si>
  <si>
    <t>-    денежных средств от использования общего имущества</t>
  </si>
  <si>
    <t>-    прочие поступления</t>
  </si>
  <si>
    <t>Всего денежных средств с учетом остатков</t>
  </si>
  <si>
    <t>Авансовые платежи потребителей  (на конец периода)</t>
  </si>
  <si>
    <t>Переходящие остатки денежных средств (на конец периода):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</si>
  <si>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</si>
  <si>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услуг)</t>
  </si>
  <si>
    <t xml:space="preserve"> 21.1</t>
  </si>
  <si>
    <t>Работы, необходимые для надлежащего содержания несущих конструкций и ненесущих конструкций  многоквартирных домов</t>
  </si>
  <si>
    <t xml:space="preserve"> 22.1</t>
  </si>
  <si>
    <t>Годовая фактическая стоимость работ (услуг)</t>
  </si>
  <si>
    <t xml:space="preserve"> 21.2</t>
  </si>
  <si>
    <t>Работы, необходимые для надлежащего содержании оборудовании и систем инженерно-технического обеспечения, входящих в состав общего имущества в многоквартирном доме</t>
  </si>
  <si>
    <t xml:space="preserve"> 22.2</t>
  </si>
  <si>
    <t xml:space="preserve"> 21.3</t>
  </si>
  <si>
    <t xml:space="preserve">Работы и услуги по содержанию иного общего имущества в многоквартирном доме </t>
  </si>
  <si>
    <t xml:space="preserve"> 22.3</t>
  </si>
  <si>
    <t xml:space="preserve"> 21.4</t>
  </si>
  <si>
    <t>Обеспечение обслуживания общего имущества собственников многоквартирного дома (Управление МКД)</t>
  </si>
  <si>
    <t xml:space="preserve"> 22.4</t>
  </si>
  <si>
    <t xml:space="preserve"> 21.5</t>
  </si>
  <si>
    <t>Устранение выявленных неисправностей, текущий (аварийный) ремонт.</t>
  </si>
  <si>
    <t xml:space="preserve"> 22.5</t>
  </si>
  <si>
    <t>Детальный перечень выполненных работ (оказанных услуг)</t>
  </si>
  <si>
    <t>Наименование</t>
  </si>
  <si>
    <t>Вывоз и утилизация ТБО</t>
  </si>
  <si>
    <t>Периодичность выполнения работ (оказания услуг)</t>
  </si>
  <si>
    <t xml:space="preserve"> -</t>
  </si>
  <si>
    <t>Еденица измерения</t>
  </si>
  <si>
    <t>руб/м.кв. в мес.</t>
  </si>
  <si>
    <t>Стоимость на единицу измерения</t>
  </si>
  <si>
    <t>Уборка лестничных клеток</t>
  </si>
  <si>
    <t>6 раз/неделю</t>
  </si>
  <si>
    <t>Уборка придомовой территории</t>
  </si>
  <si>
    <t>Аварийное обслуживание</t>
  </si>
  <si>
    <t>круглосуточно</t>
  </si>
  <si>
    <t>Работы, необходимые для надлежащего содержания несущих конструкций</t>
  </si>
  <si>
    <t>с 01.07.2017  по 30.06.2018</t>
  </si>
  <si>
    <t>Приказ РЭК Вологодской области от 17.12.14 № 922, изм.№675-р от 20.12.2016</t>
  </si>
  <si>
    <t>Приказ РЭК Вологодской области от 21.01.15 № 35, приложение к приказу №47-р от 30.05.2017</t>
  </si>
  <si>
    <t>Приказ РЭК Вологодской области №47-р от30.05.2017</t>
  </si>
  <si>
    <t>Приказ РЭК Вологодской области от 17.12.14 № 923, изм.№676-р от 20.12.2016</t>
  </si>
  <si>
    <t>Приказ РЭК Вологодской области от 18.12.14 № 950 (изм. №679 от 20.12.2016)</t>
  </si>
  <si>
    <t>Тариф, установленный для потребителей (подогрев воды)</t>
  </si>
  <si>
    <t>руб/м3</t>
  </si>
  <si>
    <t>Приказы РЭК Вологодской области о № 951от 18.12.2014, №950 от 30.12.2014</t>
  </si>
  <si>
    <t>Приказ РЭК Вологодской области от 28.08.12 № 288, Приказ РЭК Вологодской области от 25.04.14 № 74</t>
  </si>
  <si>
    <t xml:space="preserve">Плата за газоснабжение </t>
  </si>
  <si>
    <t>Приказ Департамента ТЭК и ТР Вологодской обл.№515 -р от 16.12.2016</t>
  </si>
  <si>
    <r>
      <t xml:space="preserve">*  </t>
    </r>
    <r>
      <rPr>
        <sz val="10"/>
        <rFont val="Times New Roman"/>
        <family val="1"/>
      </rPr>
      <t>Приказ РЭК о нормативах с повышающими коэф. №34 от 21.01.2015 отменен Приказом РЭК №289 от 15.09.2015</t>
    </r>
  </si>
  <si>
    <t>2 раза/год</t>
  </si>
  <si>
    <t>Работы, необходимые для надлежащего содержании систем ХВС</t>
  </si>
  <si>
    <t>1 раз/неделю</t>
  </si>
  <si>
    <t>Устранение выявленных неисправностей, текущий (аврийный) ремонт.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</si>
  <si>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</si>
  <si>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</si>
  <si>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</si>
  <si>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</si>
  <si>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</si>
  <si>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</si>
  <si>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</si>
  <si>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</si>
  <si>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-     переплата потребителями</t>
  </si>
  <si>
    <t>-     задолженность потребителей</t>
  </si>
  <si>
    <t>Переходящие остатки денежных средств (на конец периода), в том числе:</t>
  </si>
  <si>
    <t>переплата потребителями</t>
  </si>
  <si>
    <t>задолженность потребителей</t>
  </si>
  <si>
    <t>Информация о предоставленных коммунальных услугах (заполняется по каждой коммунальной услуге</t>
  </si>
  <si>
    <t>37.1</t>
  </si>
  <si>
    <t>Теплоснабжение</t>
  </si>
  <si>
    <t>38.1</t>
  </si>
  <si>
    <t>Гкал</t>
  </si>
  <si>
    <t>39.1</t>
  </si>
  <si>
    <t>Общий объем потребления</t>
  </si>
  <si>
    <t>нат. показ.</t>
  </si>
  <si>
    <t>40.1</t>
  </si>
  <si>
    <t>41.1</t>
  </si>
  <si>
    <t>Начислено потребителям</t>
  </si>
  <si>
    <t>42.1</t>
  </si>
  <si>
    <t>Оплачено потребителями</t>
  </si>
  <si>
    <t>43.1</t>
  </si>
  <si>
    <t>44.1</t>
  </si>
  <si>
    <t>Начислено поставщиком (поставщиками) коммунального ресурса с НДС</t>
  </si>
  <si>
    <t>&lt; --</t>
  </si>
  <si>
    <t>45.1</t>
  </si>
  <si>
    <t>Оплачено поставщику (поставщикам) коммунального ресурса</t>
  </si>
  <si>
    <t>46.1</t>
  </si>
  <si>
    <t>Задолженность перед поставщиком (поставщиками) коммунального ресурса</t>
  </si>
  <si>
    <t>47.1</t>
  </si>
  <si>
    <t>Суммы пени и штрафов, уплаченные поставщику (поставщикам) коммунального ресурса</t>
  </si>
  <si>
    <t>37.2</t>
  </si>
  <si>
    <t>38.2</t>
  </si>
  <si>
    <t>м.куб.</t>
  </si>
  <si>
    <t>39.2</t>
  </si>
  <si>
    <t>40.2</t>
  </si>
  <si>
    <t>41.2</t>
  </si>
  <si>
    <t>42.2</t>
  </si>
  <si>
    <t>43.2</t>
  </si>
  <si>
    <t>44.2</t>
  </si>
  <si>
    <t>45.2</t>
  </si>
  <si>
    <t>46.2</t>
  </si>
  <si>
    <t>47.2</t>
  </si>
  <si>
    <t>37.3</t>
  </si>
  <si>
    <t>Водоотведение</t>
  </si>
  <si>
    <t>38.3</t>
  </si>
  <si>
    <t>39.3</t>
  </si>
  <si>
    <t>40.3</t>
  </si>
  <si>
    <t>41.3</t>
  </si>
  <si>
    <t>42.3</t>
  </si>
  <si>
    <t>43.3</t>
  </si>
  <si>
    <t>44.3</t>
  </si>
  <si>
    <t>45.3</t>
  </si>
  <si>
    <t>46.3</t>
  </si>
  <si>
    <t>47.3</t>
  </si>
  <si>
    <t>37.4</t>
  </si>
  <si>
    <t xml:space="preserve">Электроэнергия </t>
  </si>
  <si>
    <t>38.4</t>
  </si>
  <si>
    <t>39.4</t>
  </si>
  <si>
    <t>40.4</t>
  </si>
  <si>
    <t>41.4</t>
  </si>
  <si>
    <t>42.4</t>
  </si>
  <si>
    <t>43.4</t>
  </si>
  <si>
    <t>44.4</t>
  </si>
  <si>
    <t>45.4</t>
  </si>
  <si>
    <t>46.4</t>
  </si>
  <si>
    <t>47.4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</si>
  <si>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</si>
  <si>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</si>
  <si>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</si>
  <si>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</si>
  <si>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3 раза/неделю</t>
  </si>
  <si>
    <t>Прочие работы и услуги по управлению, содержанию и ремонту общего имущества (в том числе вода, тепло, электричество на общедомовые нужды свех норматива)</t>
  </si>
  <si>
    <t xml:space="preserve">Работы, необходимые для надлежащего содержания несущих  и ненесущих конструкций 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</si>
  <si>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</si>
  <si>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232 раз/неделю</t>
  </si>
  <si>
    <t xml:space="preserve">Работы и услуги по содержанию иного общего имущества </t>
  </si>
  <si>
    <t>ул Открытая, 14А</t>
  </si>
  <si>
    <t>01.01.2016</t>
  </si>
  <si>
    <t>31.12.2016</t>
  </si>
  <si>
    <t>с 01.01.2016  по 30.06.2016</t>
  </si>
  <si>
    <t>Холодная   вода</t>
  </si>
  <si>
    <t>Предоставляется через договор управления</t>
  </si>
  <si>
    <t>куб.м</t>
  </si>
  <si>
    <t>Тариф, установленный для потребителей</t>
  </si>
  <si>
    <t>МУП "Вологдагорводоканал" ИНН_3525023596</t>
  </si>
  <si>
    <t>договор №205-Ж от 01.04.2008</t>
  </si>
  <si>
    <t>Приказ РЭК Вологодской области от 17.12.14 № 922, изм.№670 от 30.11.2015</t>
  </si>
  <si>
    <t>Норматив потребления коммунальной услуги в жилых помещениях</t>
  </si>
  <si>
    <t>м3/чел/месяц</t>
  </si>
  <si>
    <t>Нормативный правовой акт, устанавливающий норматив потребления коммунальной услуги (холодная вода)</t>
  </si>
  <si>
    <t>Приказ РЭК Вологодской области от 21.01.15 № 35</t>
  </si>
  <si>
    <t xml:space="preserve"> 10.1</t>
  </si>
  <si>
    <t>Норматив потребления коммунальной услуги на общедомовые нужды</t>
  </si>
  <si>
    <t>м3/м2 общ.пл./мес</t>
  </si>
  <si>
    <t xml:space="preserve"> 11.1</t>
  </si>
  <si>
    <t>Нормативный правовой акт, устанавливающий норматив потребления коммунальной услуги ( общедомовые нужды)</t>
  </si>
  <si>
    <t>Приказ РЭК Вологодской области от 04.09.2014 № 220</t>
  </si>
  <si>
    <t>Водоотведение и очистка сточных вод</t>
  </si>
  <si>
    <t>Приказ РЭК Вологодской области от 17.12.14 № 923</t>
  </si>
  <si>
    <t>м3/чел./месяц</t>
  </si>
  <si>
    <t>Нормативный правовой акт, устанавливающий норматив потребления коммунальной услуги при отсутствии приборов учета</t>
  </si>
  <si>
    <t>МУП «Вологдагортеплосеть»  ИНН 3525000077</t>
  </si>
  <si>
    <t>договор №2753 от 22.04.2008</t>
  </si>
  <si>
    <t>Приказ РЭК Вологодской области от 18.12.14 № 950 (изм. №2 от 12.01.2015)</t>
  </si>
  <si>
    <t>Норматив потребления по отоплению 1-2 этажный дом</t>
  </si>
  <si>
    <t>Гкал/кв.м/месяц</t>
  </si>
  <si>
    <t xml:space="preserve"> 10_1</t>
  </si>
  <si>
    <t>Норматив потребления по отоплению 3-4 этажный дом</t>
  </si>
  <si>
    <t>10_2</t>
  </si>
  <si>
    <t>Норматив потребления по отоплению 5-9 этажный дом</t>
  </si>
  <si>
    <t xml:space="preserve"> 10_3</t>
  </si>
  <si>
    <t>Норматив потребления по отоплению 10 и более этажный дом</t>
  </si>
  <si>
    <t>Приказ РЭК Вологодской области от 05.11.2014  № 488 *</t>
  </si>
  <si>
    <t>Горячее водоснабжение</t>
  </si>
  <si>
    <t>Приказ РЭК Вологодской области от 18.12.14 № 951</t>
  </si>
  <si>
    <t>Норматив потребления для жилищного сектора в месяц</t>
  </si>
  <si>
    <t>кВт*час</t>
  </si>
  <si>
    <t>ОАО "Вологодская сбытовая компания" ИНН 3525154831</t>
  </si>
  <si>
    <t>квт*ч/1чел в мес</t>
  </si>
  <si>
    <t>97 *</t>
  </si>
  <si>
    <t>квт*ч/1м2 общ.пл/месяц</t>
  </si>
  <si>
    <t>11_1</t>
  </si>
  <si>
    <t xml:space="preserve">Норматив потребления коммунальной услуги на общедомовые нужды при отсутствии общедомового прибора учета дома с лифтом </t>
  </si>
  <si>
    <t>12_1</t>
  </si>
  <si>
    <t>Приказ РЭК Вологодской области от 25.04.14 № 74</t>
  </si>
  <si>
    <t>* размер норматива потребления  зависит от количества комнат в квартире и количества проживающих в ней соглано приложению№1 Приказа РЭК Вологодской области от 28.08.12 № 288</t>
  </si>
  <si>
    <t>Газ</t>
  </si>
  <si>
    <t>Предоставляется через договор с собственником</t>
  </si>
  <si>
    <t>1000 куб.м.</t>
  </si>
  <si>
    <t xml:space="preserve"> ИНН_3525104171</t>
  </si>
  <si>
    <t>Приказ РЭК Вологодской области от 09.12.15  № 743</t>
  </si>
  <si>
    <t>Приказ РЭК Вологодской области от 28.08.12 № 289</t>
  </si>
  <si>
    <t>с 01.07.2016  по 30.06.2017</t>
  </si>
  <si>
    <t>руб./Гкал</t>
  </si>
  <si>
    <t>Плата за газоснабжение **</t>
  </si>
  <si>
    <t>руб/чел</t>
  </si>
  <si>
    <t>Цена на природный газ</t>
  </si>
  <si>
    <t>руб./1000 куб.м</t>
  </si>
  <si>
    <t xml:space="preserve"> ИНН_3525104171 ООО "Газпроммежрегионгаз Вологда"(приготовление пищи и горячее водоснабжение)</t>
  </si>
  <si>
    <t>**  - с использованием газовой плиты при наличии центрального отопления и центрального горячего водоснабжения.</t>
  </si>
  <si>
    <r>
      <t xml:space="preserve">*  </t>
    </r>
    <r>
      <rPr>
        <sz val="10"/>
        <rFont val="Times New Roman"/>
        <family val="1"/>
      </rPr>
      <t>Приказ РЭК о нормативах с повышющими коэф. №34 от 21.01.2015 отменен Приказом РЭК №289 от 15.09.2015</t>
    </r>
  </si>
  <si>
    <t>при выявлении повреждений и нарушений - разработка плана восстановительных работ (при необходимости), проведение восстановительных работ</t>
  </si>
  <si>
    <t>Приложение № 1</t>
  </si>
  <si>
    <t xml:space="preserve">к постановлению Администрации </t>
  </si>
  <si>
    <t>города Вологды</t>
  </si>
  <si>
    <t>от ______________  №________</t>
  </si>
  <si>
    <t>№  п/п</t>
  </si>
  <si>
    <t>Периодичность выполнения работ и оказания услуг</t>
  </si>
  <si>
    <t>Годовая плата  (рублей)</t>
  </si>
  <si>
    <t>Стоимость на 1 кв.м общей площади (рублей в месяц)</t>
  </si>
  <si>
    <t xml:space="preserve">I. Работы, необходимые для надлежащего содержания несущих  и ненесущих конструкций </t>
  </si>
  <si>
    <t>ОАО "Фрязиново"</t>
  </si>
  <si>
    <r>
      <t>l</t>
    </r>
    <r>
      <rPr>
        <b/>
        <sz val="13"/>
        <rFont val="Arial"/>
        <family val="2"/>
      </rPr>
      <t xml:space="preserve">. </t>
    </r>
    <r>
      <rPr>
        <b/>
        <sz val="13"/>
        <rFont val="Times New Roman"/>
        <family val="1"/>
      </rPr>
      <t xml:space="preserve">Работы, необходимые для надлежащего содержания несущих  и ненесущих конструкций </t>
    </r>
  </si>
  <si>
    <t xml:space="preserve">Работы, выполняемые в отношении всех видов фундаментов:                                                                       </t>
  </si>
  <si>
    <t xml:space="preserve">проверка соответствия параметров вертикальной планировки территории вокруг здания проектным параметрам. Устранение выявленных нарушений;  </t>
  </si>
  <si>
    <t>проверка состояния гидроизоляции фундамента и систем водоотвода фундамента</t>
  </si>
  <si>
    <t xml:space="preserve">проверка технического состояния видимых частей конструкций с выявлением:
признаков неравномерных осадок фундаментов всех типов;
коррозии арматуры, расслаивания, трещин, выпучивания, отклонения от вертикали в домах с бетонными, железобетонными и каменными фундаментами;
</t>
  </si>
  <si>
    <t>при выявлении нарушений - разработка контрольных шурфов в местах обнаружения дефектов, детальное обследование и составление плана мероприятий по устранению причин нарушения и восстановлению эксплуатационных свойств конструкций;</t>
  </si>
  <si>
    <t>по мере необходимости</t>
  </si>
  <si>
    <t>проверка состояния гидроизоляции фундаментов и систем водоотвода фундамента. При выявлении нарушений - восстановление их работоспособности</t>
  </si>
  <si>
    <t>Работы, выполняемые в зданиях с подвалами:</t>
  </si>
  <si>
    <t>проверка температуро-влажностного режима подвальных помещений и при выявлении нарушений устранение причин его нарушения;</t>
  </si>
  <si>
    <t>проверка состояния помещений подвалов, входов в подвалы и приямков, принятие мер, исключающих подтопление, захламление, загрязнение и  загромождение таких помещений, а также мер, обеспечивающих их вентиляцию в соответствии с проектными требованиями;</t>
  </si>
  <si>
    <t>контроль за состоянием дверей подвалов и технических подполий, запорных устройств на них. Устранение выявленных неисправностей</t>
  </si>
  <si>
    <t xml:space="preserve">Работы, выполняемые для надлежащего содержания стен в многоквартирном доме:              </t>
  </si>
  <si>
    <t>выявление отклонений от проектных условий эксплуатации, несанкционированного 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устройств;</t>
  </si>
  <si>
    <t>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стенам;</t>
  </si>
  <si>
    <t xml:space="preserve">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стенам; </t>
  </si>
  <si>
    <t xml:space="preserve">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конструкциями; </t>
  </si>
  <si>
    <t>в случае выявления повреждений и нарушений -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</si>
  <si>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Работы, выполняемые в целях надлежащего содержания перекрытий и покрытий многоквартирного дома:</t>
  </si>
  <si>
    <t>выявление нарушений условий эксплуатации, несанкционированных изменений конструктивного решения, выявления прогибов, трещин и колебаний;</t>
  </si>
  <si>
    <t>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жучками-точильщиками;</t>
  </si>
  <si>
    <t>проверка состояния утеплителя, гидроизоляции и звукоизоляции, адгезии отделочных слоев к конструкциям перекрытия (покрытия);</t>
  </si>
  <si>
    <t xml:space="preserve">Работы, выполняемые в целях надлежащего содержания балок (ригелей) перекрытий и покрытий многоквартирного дома: 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</si>
  <si>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трещин;</t>
  </si>
  <si>
    <t>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скалывания;</t>
  </si>
  <si>
    <t xml:space="preserve">Работы, выполняемые в целях надлежащего содержания крыши многоквартирного дома:      </t>
  </si>
  <si>
    <t>проверка кровли на отсутствие проточек;</t>
  </si>
  <si>
    <t>проверка молниезащитных устройств, заземления мачт и другого оборудования, расположенного на крыше;</t>
  </si>
  <si>
    <t>выявление деформации и повреждений несущих кровельных конструкций, антисептической и противопожарной защиты  конструкций, креплений элементов несущих конструкций крыши,  слуховых окон, ходовых досок и переходных мостиков на чердаках, осадочных и температурных швов;</t>
  </si>
  <si>
    <t>проверка и при необходимости очистка кровли и водоотводящих устройств от мусора, грязи и наледи, препятствующих стоку дождевых и талых вод;</t>
  </si>
  <si>
    <t>проверка температурно-влажностного режима и воздухообмена на чердаке;</t>
  </si>
  <si>
    <t>выявление деформации и повреждений несущих кровельных конструкций, креплений элементов несущих конструкций крыши водоотводящих устройств и оборудования, слуховых окон, выходов на крыши, ходовых досок и  переходных мостиков на чердаках, водоприемных воронок внутреннего водостока,</t>
  </si>
  <si>
    <t>при выявлении нарушений, приводящих к протечкам, незамедлительное их устранение. В остальных случаях - разработка плана восстановительных работ</t>
  </si>
  <si>
    <t>Работы, выполняемые в целях надлежащего содержания лестниц многоквартирных домов:</t>
  </si>
  <si>
    <t xml:space="preserve"> - 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лестницами;</t>
  </si>
  <si>
    <t xml:space="preserve">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лестницами;</t>
  </si>
  <si>
    <t>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</si>
  <si>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проверка и при необходимости очистка кровли от скопления снега и наледи;</t>
  </si>
  <si>
    <t>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лестницами;</t>
  </si>
  <si>
    <t>выявление деформации и повреждений в несущих конструкциях, надежности крепления ограждений, выбоин и сколов в ступенях;</t>
  </si>
  <si>
    <t>проверка и при необходимости восстановление защитного слоя металлических элементов, окраска металлических креплений кровель антикоррозийными защитными красками и составами;</t>
  </si>
  <si>
    <t>при выявлении нарушений, приводящих к протечкам, незамедлительное их устранение. В остальных случаях - разработка плана восстановительных работ, проведение восстановительных работ</t>
  </si>
  <si>
    <t>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</t>
  </si>
  <si>
    <r>
      <t>Работы, выполняемые в целях надлежащего содержания фасада</t>
    </r>
    <r>
      <rPr>
        <sz val="13"/>
        <color indexed="10"/>
        <rFont val="Times New Roman"/>
        <family val="1"/>
      </rPr>
      <t xml:space="preserve"> </t>
    </r>
    <r>
      <rPr>
        <sz val="13"/>
        <rFont val="Times New Roman"/>
        <family val="1"/>
      </rPr>
      <t>многоквартирного дома:</t>
    </r>
  </si>
  <si>
    <t>выявление нарушений отделки фасада и его отдельных элементов, ослабления связи отделочных слоев со стенами, нарушений сплошности и герметичности наружных водостоков;</t>
  </si>
  <si>
    <t>контроль состояния и восстановление или замена отдельных элементов крылец и зонтов над входами в здание</t>
  </si>
  <si>
    <t>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(остановы);</t>
  </si>
  <si>
    <t>Работы, выполняемые в целях надлежащего содержания перегородок в многоквартирном доме:</t>
  </si>
  <si>
    <t>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трубопроводов;</t>
  </si>
  <si>
    <t xml:space="preserve">Работы, выполняемые в целях надлежащего содержания полов помещений многоквартирного дома: </t>
  </si>
  <si>
    <t>проверка состояния основания, поверхностного слоя и работоспособности системы вентиляции (для деревянных полов);</t>
  </si>
  <si>
    <t>Работы, выполняемые в целях надлежащего содержания внутренней отделки в многоквартирном доме: проверка состояния внутренней отделки. 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выявленных нарушений</t>
  </si>
  <si>
    <t>Работы, выполняемые в целях надлежащего содержания оконных и дверных заполнений помещений, относящихся к общему имуществу в многоквартирном доме:</t>
  </si>
  <si>
    <t>проверка целостности оконных и дверных заполнений, плотности притворов, механической прочности и работоспособности фурнитуры, элементов оконных и дверных заполнений в помещениях, относящихся к общему имуществу в многоквартирном доме;</t>
  </si>
  <si>
    <t>при выявлении нарушений в отопительный период - незамедлительный ремонт. В остальных случаях - разработка плана восстановительных работ (при необходимости), проведение восстановительных работ</t>
  </si>
  <si>
    <t>Работы, выполняемые в целях надлежащего содержания лестниц многоквартирного дома:</t>
  </si>
  <si>
    <t>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жучков-точильщиков;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</si>
  <si>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работ;</t>
  </si>
  <si>
    <t xml:space="preserve">проверка состояния и при необходимости обработка деревянных поверхностей антисептическими и антипереновыми составами </t>
  </si>
  <si>
    <t>Работы, выполняемые в целях надлежащего содержания фасадов многоквартирных домов:</t>
  </si>
  <si>
    <t>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водостоков;</t>
  </si>
  <si>
    <t>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козырьках;проступях;</t>
  </si>
  <si>
    <t>контроль состояния и восстановление или замена отдельных элементов крылец и зонтов над входами в здание, в подвалы и над балконами;</t>
  </si>
  <si>
    <t>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козырьках;</t>
  </si>
  <si>
    <t>контроль состояния и восстановление или замена отдельных элементов крылец и зонтов над входами в здание;</t>
  </si>
  <si>
    <r>
      <t>II</t>
    </r>
    <r>
      <rPr>
        <b/>
        <sz val="13"/>
        <rFont val="Arial"/>
        <family val="2"/>
      </rPr>
      <t xml:space="preserve">. </t>
    </r>
    <r>
      <rPr>
        <b/>
        <sz val="13"/>
        <rFont val="Times New Roman"/>
        <family val="1"/>
      </rPr>
      <t xml:space="preserve"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
</t>
    </r>
  </si>
  <si>
    <t>Работы, выполняемые в целях надлежащего содержания систем вентиляции и дымоудаления в многоквартирном доме:</t>
  </si>
  <si>
    <t>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систем;</t>
  </si>
  <si>
    <t>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креплений;</t>
  </si>
  <si>
    <t>контроль состояния и восстановление антикоррозионной окраски металлических вытяжных каналов, труб, поддонов и дефлекторов;</t>
  </si>
  <si>
    <t>проверка утепления теплых чердаков, плотности закрытия входов на них;</t>
  </si>
  <si>
    <t>Общие работы, выполняемые для надлежащего содержания систем водоснабжения (холодного), отопления и водоотведения в многоквартирном доме:</t>
  </si>
  <si>
    <t>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каналах);</t>
  </si>
  <si>
    <t>постоянный контроль параметров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систем;</t>
  </si>
  <si>
    <t>постоянно</t>
  </si>
  <si>
    <t>контроль состояния и замена неисправных контрольно-измерительных приборов (манометров, термометров и т.п.);</t>
  </si>
  <si>
    <t>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доме;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</si>
  <si>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разгерметизации;</t>
  </si>
  <si>
    <t>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канализации;</t>
  </si>
  <si>
    <t>промывка участков водопровода после выполнения ремонтно-строительных работ на водопроводе;</t>
  </si>
  <si>
    <t>промывка систем водоснабжения для удаления накипное-коррозионных отложений.</t>
  </si>
  <si>
    <t>Работы, выполняемые в целях надлежащего содержания электрооборудования в многоквартирном доме:</t>
  </si>
  <si>
    <t>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по результатам проверки;</t>
  </si>
  <si>
    <t>проверка и обеспечение работоспособности устройств защитного отключения;</t>
  </si>
  <si>
    <t>техническое обслуживание и ремонт силовых и осветительных установок,   внутридомовых электросетей, очистка клемм и соединений в групповых щитках и распределительных шкафах, наладка электрооборудования</t>
  </si>
  <si>
    <t xml:space="preserve">замеры электрокабеля сопротивления изоляции проводов             </t>
  </si>
  <si>
    <t>Работы, выполняемые в целях надлежащего содержания систем внутридомового газового оборудования в многоквартирном доме:</t>
  </si>
  <si>
    <t>организация проверки состояния системы внутридомового газового оборудования и ее отдельных элементов;</t>
  </si>
  <si>
    <t>организация технического обслуживания и ремонта систем контроля загазованности помещений;</t>
  </si>
  <si>
    <t>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</si>
  <si>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контроль состояния и замена вышедших из строя датчиков, проводки и оборудования пожарной и охранной сигнализации</t>
  </si>
  <si>
    <t xml:space="preserve">Работы, ввыполняемые в целях надлежащего содержания систем теплоснабжения /отопление/         </t>
  </si>
  <si>
    <t>испытания на прочность и плотность (гидравлические испытания) узлов ввода и систем отопления, промывка и регулировка систем отопления;</t>
  </si>
  <si>
    <t xml:space="preserve">проведение пробных пусконаладочных работ </t>
  </si>
  <si>
    <t>удаление воздуха из системы отопления;</t>
  </si>
  <si>
    <t>промывка централизованных систем теплоснабжения для удаления накипно-коррозионных отложений</t>
  </si>
  <si>
    <t>4 раза в год</t>
  </si>
  <si>
    <t>Работы выполняемые в целях надлежащего содержания печей в многоквартирном доме:</t>
  </si>
  <si>
    <t>определение целостности конструкций и проверка работоспособности дымоходов печей;</t>
  </si>
  <si>
    <t>устранение неисправностей печей, влекущих к нарушению противопожарных требований, а также оголовков дымовых труб (дымоходов);</t>
  </si>
  <si>
    <t>очистка от сажи дымоходов и труб печей;</t>
  </si>
  <si>
    <t>устранение завалов в дымовых каналах</t>
  </si>
  <si>
    <t xml:space="preserve"> III. Работы и услуги по содержанию иного общего имущества </t>
  </si>
  <si>
    <t>Работы по содержанию земельного участка, с элементами озеленения и благоустройства,  в холодный период года:</t>
  </si>
  <si>
    <t>сдвигание свежевыпавшего снега и очистка придомовой территории от снега и льда при наличии колейности свыше 5 см;</t>
  </si>
  <si>
    <t>1 раз в сутки</t>
  </si>
  <si>
    <t>очистка придомовой территории от снега наносного происхождения (или подметание такой территории, свободной от снежного покрова);</t>
  </si>
  <si>
    <t>очистка от мусора урн, установленных возле подъездов, и их промывка, уборка контейнерных площадок, расположенных на придомовой территории общего имущества многоквартирного дома;</t>
  </si>
  <si>
    <t>7 раз в неделю</t>
  </si>
  <si>
    <t>уборка крыльца и площадки перед входом в подъезд</t>
  </si>
  <si>
    <t>Работы по содержанию придомовой территории в теплый период года:</t>
  </si>
  <si>
    <t>очистка от мусора и промывка урн, установленных возле подъездов, и уборка контейнерных площадок, расположенных на территории общего имущества многоквартирного дома;</t>
  </si>
  <si>
    <t>уборка крыльца и площадки перед входом в подъезд, очистка металлической решетки и приямка</t>
  </si>
  <si>
    <t>Работы по содержанию помещений, входящих в состав общего имущества в многоквартирном доме:</t>
  </si>
  <si>
    <t>сухая и влажная уборка тамбуров, холлов, коридоров,  лестничных площадок и маршей, пандусов;</t>
  </si>
  <si>
    <t>сухая - 1 раза в неделю,                         влажная - 1 раз в месяц</t>
  </si>
  <si>
    <t>влажная протирка перил лестниц, шкафов для электросчетчиков слаботочных устройств, почтовых ящиков, дверных коробок, полотен дверей, доводчиков, дверных ручек;</t>
  </si>
  <si>
    <t>проведение дератизации помещений, входящих в состав общего имущества в многоквартирном доме</t>
  </si>
  <si>
    <t xml:space="preserve">12 раз в год </t>
  </si>
  <si>
    <t>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дома, в холодный период года:</t>
  </si>
  <si>
    <t>очистка от мусора, уборка контейнерных площадок, расположенных на придомовой территории общего имущества многоквартирного дома;</t>
  </si>
  <si>
    <t>очистка от мусора, уборка контейнерных площадок, расположенных на территории общего имущества многоквартирного дома;</t>
  </si>
  <si>
    <t>3 раза в год</t>
  </si>
  <si>
    <t>Работы по обеспечению вывоза бытовых отходов:</t>
  </si>
  <si>
    <t>незамедлительный вывоз твердых бытовых отходов при накоплении более 2,5 куб. метров;</t>
  </si>
  <si>
    <t xml:space="preserve">организация мест накопления бытовых отходов, сбор отходов I - IV классов опасности (отработанных ртутьсодержащих ламп и др.) и их передача в специализированные организации, имеющие лицензии на осуществление деятельности по обезвреживанию и размещению таких отходов
</t>
  </si>
  <si>
    <t>Работы по обеспечению требований пожарной безопасности - осмотры и обеспечение работоспособного состояния пожарных лестниц, лазов, проходов, выходов, систем аварийного освещения, пожаротушения, сигнализации, противопожарного водоснабжения, средств противопожарной защиты, противодымной защиты</t>
  </si>
  <si>
    <t>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</si>
  <si>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>Итого</t>
  </si>
  <si>
    <t>Единица измерения</t>
  </si>
  <si>
    <t>кВт.ч</t>
  </si>
  <si>
    <t>Отопление</t>
  </si>
  <si>
    <t>Электроснабжение</t>
  </si>
  <si>
    <t>Адрес многоквартирного дома</t>
  </si>
  <si>
    <t>отсутствует</t>
  </si>
  <si>
    <t>ед.</t>
  </si>
  <si>
    <t>нет</t>
  </si>
  <si>
    <t>Форма 2. Сведения о многоквартирном доме, управление которым осуществляет</t>
  </si>
  <si>
    <t>управляющая организация, товарищество, кооператив (заполняется по каждому</t>
  </si>
  <si>
    <t>многоквартирному дому)</t>
  </si>
  <si>
    <t>Форма 2.1. Общие сведения о многоквартирном доме</t>
  </si>
  <si>
    <t>Наименование параметра</t>
  </si>
  <si>
    <t>Ед.изм.</t>
  </si>
  <si>
    <t>Значение</t>
  </si>
  <si>
    <t>Дата заполнения/внесения изменений</t>
  </si>
  <si>
    <t>-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</si>
  <si>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</si>
  <si>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</si>
  <si>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</si>
  <si>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</si>
  <si>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</si>
  <si>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На счете регионального оператора</t>
  </si>
  <si>
    <t>Общая характеристика многоквартирного дома</t>
  </si>
  <si>
    <t>5.</t>
  </si>
  <si>
    <t>6.</t>
  </si>
  <si>
    <t>Год постройки / Год ввода дома в эксплуатацию</t>
  </si>
  <si>
    <t>7.</t>
  </si>
  <si>
    <t>Серия, тип постройки здания</t>
  </si>
  <si>
    <t>8.</t>
  </si>
  <si>
    <t>Тип дома</t>
  </si>
  <si>
    <t>9.</t>
  </si>
  <si>
    <t>Количество этажей:</t>
  </si>
  <si>
    <t>10.</t>
  </si>
  <si>
    <t>-    наибольшее</t>
  </si>
  <si>
    <t>И.</t>
  </si>
  <si>
    <t>-    наименьшее</t>
  </si>
  <si>
    <t>12.</t>
  </si>
  <si>
    <t>Количество подъездов</t>
  </si>
  <si>
    <t>13.</t>
  </si>
  <si>
    <t>Количество лифтов</t>
  </si>
  <si>
    <t>14.</t>
  </si>
  <si>
    <t>Количество помещений:</t>
  </si>
  <si>
    <t>15.</t>
  </si>
  <si>
    <t>-    жилых</t>
  </si>
  <si>
    <t>16.</t>
  </si>
  <si>
    <t>-    нежилых</t>
  </si>
  <si>
    <t>17.</t>
  </si>
  <si>
    <t>Общая площадь дома, в том числе:</t>
  </si>
  <si>
    <t>отсутствуют</t>
  </si>
  <si>
    <t>кв. м</t>
  </si>
  <si>
    <t>18.</t>
  </si>
  <si>
    <t xml:space="preserve"> -   общая площадь жилых помещений</t>
  </si>
  <si>
    <t>19.</t>
  </si>
  <si>
    <t>-    общая площадь нежилых помещений</t>
  </si>
  <si>
    <t>20.</t>
  </si>
  <si>
    <t>-    общая площадь помещений, входящих в состав общего имущества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</si>
  <si>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</si>
  <si>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</si>
  <si>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</si>
  <si>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</si>
  <si>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</si>
  <si>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</si>
  <si>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</si>
  <si>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</si>
  <si>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</si>
  <si>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</si>
  <si>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</si>
  <si>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</si>
  <si>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</si>
  <si>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</si>
  <si>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</si>
  <si>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</si>
  <si>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</si>
  <si>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</si>
  <si>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</si>
  <si>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</si>
  <si>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</si>
  <si>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</si>
  <si>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</si>
  <si>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Форма 2.2. Сведения об основных конструктивных элементах многоквартирного дома,</t>
  </si>
  <si>
    <t>оборудовании и системах инженерно-технического обеспечения, входящих в состав</t>
  </si>
  <si>
    <t>общего имущества в многоквартирном доме</t>
  </si>
  <si>
    <t>Ед. изм.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</si>
  <si>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</si>
  <si>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</si>
  <si>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</si>
  <si>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</si>
  <si>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</si>
  <si>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</si>
  <si>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</si>
  <si>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</si>
  <si>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</si>
  <si>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</si>
  <si>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</si>
  <si>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</si>
  <si>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</si>
  <si>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</si>
  <si>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</si>
  <si>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11.</t>
  </si>
  <si>
    <t>Номер подъезда</t>
  </si>
  <si>
    <t>Тип лифта</t>
  </si>
  <si>
    <t>Год ввода в эксплуатацию</t>
  </si>
  <si>
    <t>Система электроснабжения</t>
  </si>
  <si>
    <t>Тип системы электроснабжения</t>
  </si>
  <si>
    <t>Количество вводов в многоквартирный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</si>
  <si>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</si>
  <si>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</si>
  <si>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</si>
  <si>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</si>
  <si>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</si>
  <si>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</si>
  <si>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</si>
  <si>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</si>
  <si>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</si>
  <si>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</si>
  <si>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</si>
  <si>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</si>
  <si>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</si>
  <si>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 xml:space="preserve"> 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</si>
  <si>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</si>
  <si>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</si>
  <si>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</si>
  <si>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</si>
  <si>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Дополнительное оборудование (заполняется для каждого вида оборудования)</t>
  </si>
  <si>
    <t>Вид оборудования</t>
  </si>
  <si>
    <t>Форма 2.4. Сведения об оказываемых коммунальных услугах (заполняется по каждой</t>
  </si>
  <si>
    <t>коммунальной услуге)</t>
  </si>
  <si>
    <t>Вид коммунальной услуги</t>
  </si>
  <si>
    <t>Тип предоставления услуги</t>
  </si>
  <si>
    <t>руб.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</si>
  <si>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</si>
  <si>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</si>
  <si>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Нормативный правовой акт, устанавливающий тариф (дата, номер, наименование принявшего акт органа)</t>
  </si>
  <si>
    <t>Дата начала действия тарифа</t>
  </si>
  <si>
    <t>центральное</t>
  </si>
  <si>
    <t xml:space="preserve">Нормативный правовой акт, устанавливающий норматив потребления коммунальной услуги </t>
  </si>
  <si>
    <t>Тариф, установленный для потребителей в домах с электрическими плитами</t>
  </si>
  <si>
    <t>5_1</t>
  </si>
  <si>
    <t>Тариф, установленный для потребителей в домах с газовыми  плитами</t>
  </si>
  <si>
    <t>ОАО "Вологодская сбытовая компания"</t>
  </si>
  <si>
    <t>Приказ РЭК Вологодской области от 25.12.14 № 991</t>
  </si>
  <si>
    <t>Норматив потребления коммунальной услуги на общедомовые нужды при отсутствии общедомового прибора учета дома без лифта</t>
  </si>
  <si>
    <t>квт/ч</t>
  </si>
  <si>
    <t>Приказ РЭК Вологодской области от 28.08.12 № 288</t>
  </si>
  <si>
    <t>Форма 2.5. Сведения об использовании общего имущества в многоквартирном доме</t>
  </si>
  <si>
    <t>(заполняется по каждому используемому объекту общего имущества)</t>
  </si>
  <si>
    <t>Сведения ооб использовании общего имущества отсутствуют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</si>
  <si>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</si>
  <si>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</si>
  <si>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</si>
  <si>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Сведения о передаче во владение 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</si>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</sst>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0_р_."/>
    <numFmt numFmtId="173" formatCode="#,##0.00_р_.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"/>
    <numFmt numFmtId="180" formatCode="dd/mm/yy;@"/>
    <numFmt numFmtId="181" formatCode="0.0000"/>
    <numFmt numFmtId="182" formatCode="#,##0\ &quot;₽&quot;;\-#,##0\ &quot;₽&quot;"/>
    <numFmt numFmtId="183" formatCode="#,##0\ &quot;₽&quot;;[Red]\-#,##0\ &quot;₽&quot;"/>
    <numFmt numFmtId="184" formatCode="#,##0.00\ &quot;₽&quot;;\-#,##0.00\ &quot;₽&quot;"/>
    <numFmt numFmtId="185" formatCode="#,##0.00\ &quot;₽&quot;;[Red]\-#,##0.00\ &quot;₽&quot;"/>
    <numFmt numFmtId="186" formatCode="_-* #,##0\ &quot;₽&quot;_-;\-* #,##0\ &quot;₽&quot;_-;_-* &quot;-&quot;\ &quot;₽&quot;_-;_-@_-"/>
    <numFmt numFmtId="187" formatCode="_-* #,##0\ _₽_-;\-* #,##0\ _₽_-;_-* &quot;-&quot;\ _₽_-;_-@_-"/>
    <numFmt numFmtId="188" formatCode="_-* #,##0.00\ &quot;₽&quot;_-;\-* #,##0.00\ &quot;₽&quot;_-;_-* &quot;-&quot;??\ &quot;₽&quot;_-;_-@_-"/>
    <numFmt numFmtId="189" formatCode="_-* #,##0.00\ _₽_-;\-* #,##0.00\ _₽_-;_-* &quot;-&quot;??\ _₽_-;_-@_-"/>
  </numFmts>
  <fonts count="53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sz val="14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1"/>
      <name val="Arial"/>
      <family val="0"/>
    </font>
    <font>
      <b/>
      <sz val="11"/>
      <name val="Times New Roman"/>
      <family val="0"/>
    </font>
    <font>
      <sz val="11"/>
      <name val="Times New Roman"/>
      <family val="0"/>
    </font>
    <font>
      <b/>
      <sz val="8"/>
      <color indexed="8"/>
      <name val="Arial"/>
      <family val="2"/>
    </font>
    <font>
      <b/>
      <sz val="13"/>
      <color indexed="8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0"/>
    </font>
    <font>
      <sz val="10.5"/>
      <name val="Times New Roman"/>
      <family val="0"/>
    </font>
    <font>
      <b/>
      <sz val="11.5"/>
      <name val="Times New Roman"/>
      <family val="0"/>
    </font>
    <font>
      <sz val="9.5"/>
      <name val="Times New Roman"/>
      <family val="0"/>
    </font>
    <font>
      <sz val="9"/>
      <name val="Arial"/>
      <family val="2"/>
    </font>
    <font>
      <sz val="13"/>
      <name val="Times New Roman"/>
      <family val="1"/>
    </font>
    <font>
      <sz val="12"/>
      <color indexed="10"/>
      <name val="Arial"/>
      <family val="2"/>
    </font>
    <font>
      <sz val="12"/>
      <name val="Arial"/>
      <family val="2"/>
    </font>
    <font>
      <b/>
      <sz val="13"/>
      <name val="Times New Roman"/>
      <family val="1"/>
    </font>
    <font>
      <b/>
      <sz val="13"/>
      <name val="Arial"/>
      <family val="2"/>
    </font>
    <font>
      <sz val="13"/>
      <color indexed="10"/>
      <name val="Times New Roman"/>
      <family val="1"/>
    </font>
    <font>
      <sz val="13"/>
      <color indexed="8"/>
      <name val="Times New Roman"/>
      <family val="1"/>
    </font>
    <font>
      <sz val="13"/>
      <color indexed="60"/>
      <name val="Times New Roman"/>
      <family val="1"/>
    </font>
    <font>
      <sz val="13"/>
      <color indexed="17"/>
      <name val="Times New Roman"/>
      <family val="1"/>
    </font>
    <font>
      <b/>
      <sz val="13"/>
      <color indexed="8"/>
      <name val="Times New Roman"/>
      <family val="1"/>
    </font>
    <font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0"/>
    </font>
    <font>
      <sz val="10.9"/>
      <name val="Times New Roman"/>
      <family val="0"/>
    </font>
    <font>
      <sz val="10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i/>
      <sz val="8"/>
      <color indexed="8"/>
      <name val="Verdana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12"/>
      <name val="Modern No. 20"/>
      <family val="0"/>
    </font>
    <font>
      <sz val="8"/>
      <name val="Arial Cyr"/>
      <family val="0"/>
    </font>
    <font>
      <b/>
      <sz val="10"/>
      <name val="Arial"/>
      <family val="2"/>
    </font>
    <font>
      <b/>
      <sz val="10"/>
      <name val="Arial Cyr"/>
      <family val="0"/>
    </font>
    <font>
      <b/>
      <sz val="14"/>
      <name val="Times New Roman"/>
      <family val="1"/>
    </font>
    <font>
      <b/>
      <i/>
      <sz val="10"/>
      <name val="Arial"/>
      <family val="2"/>
    </font>
    <font>
      <b/>
      <i/>
      <sz val="14"/>
      <name val="Times New Roman"/>
      <family val="1"/>
    </font>
    <font>
      <b/>
      <i/>
      <sz val="14"/>
      <name val="Arial"/>
      <family val="2"/>
    </font>
    <font>
      <b/>
      <sz val="11"/>
      <color indexed="8"/>
      <name val="Verdana"/>
      <family val="2"/>
    </font>
    <font>
      <b/>
      <sz val="7"/>
      <color indexed="8"/>
      <name val="Verdana"/>
      <family val="2"/>
    </font>
    <font>
      <sz val="7"/>
      <color indexed="8"/>
      <name val="Verdana"/>
      <family val="2"/>
    </font>
  </fonts>
  <fills count="1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</fills>
  <borders count="5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 horizontal="center" vertical="center"/>
      <protection/>
    </xf>
    <xf numFmtId="0" fontId="13" fillId="0" borderId="0">
      <alignment horizontal="right" vertical="center"/>
      <protection/>
    </xf>
    <xf numFmtId="0" fontId="35" fillId="0" borderId="0">
      <alignment horizontal="right" vertical="top"/>
      <protection/>
    </xf>
    <xf numFmtId="0" fontId="36" fillId="2" borderId="0">
      <alignment horizontal="center" vertical="top"/>
      <protection/>
    </xf>
    <xf numFmtId="0" fontId="37" fillId="0" borderId="0">
      <alignment horizontal="left" vertical="top"/>
      <protection/>
    </xf>
    <xf numFmtId="0" fontId="37" fillId="0" borderId="0">
      <alignment horizontal="right" vertical="center"/>
      <protection/>
    </xf>
    <xf numFmtId="0" fontId="11" fillId="0" borderId="0">
      <alignment horizontal="center" vertical="center"/>
      <protection/>
    </xf>
    <xf numFmtId="0" fontId="38" fillId="0" borderId="0">
      <alignment horizontal="right" vertical="top"/>
      <protection/>
    </xf>
    <xf numFmtId="0" fontId="13" fillId="3" borderId="0">
      <alignment horizontal="left" vertical="top"/>
      <protection/>
    </xf>
    <xf numFmtId="0" fontId="38" fillId="0" borderId="0">
      <alignment horizontal="left" vertical="center"/>
      <protection/>
    </xf>
    <xf numFmtId="0" fontId="35" fillId="0" borderId="0">
      <alignment horizontal="left" vertical="top"/>
      <protection/>
    </xf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52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1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1" fillId="0" borderId="1" xfId="0" applyNumberFormat="1" applyFont="1" applyFill="1" applyBorder="1" applyAlignment="1" applyProtection="1">
      <alignment vertical="top" wrapText="1"/>
      <protection/>
    </xf>
    <xf numFmtId="0" fontId="1" fillId="0" borderId="1" xfId="0" applyNumberFormat="1" applyFont="1" applyFill="1" applyBorder="1" applyAlignment="1" applyProtection="1">
      <alignment vertical="top"/>
      <protection/>
    </xf>
    <xf numFmtId="0" fontId="15" fillId="0" borderId="1" xfId="0" applyNumberFormat="1" applyFont="1" applyFill="1" applyBorder="1" applyAlignment="1" applyProtection="1">
      <alignment vertical="top"/>
      <protection/>
    </xf>
    <xf numFmtId="0" fontId="0" fillId="0" borderId="1" xfId="0" applyNumberFormat="1" applyFont="1" applyFill="1" applyBorder="1" applyAlignment="1" applyProtection="1">
      <alignment vertical="top"/>
      <protection/>
    </xf>
    <xf numFmtId="0" fontId="15" fillId="0" borderId="2" xfId="0" applyNumberFormat="1" applyFont="1" applyFill="1" applyBorder="1" applyAlignment="1" applyProtection="1">
      <alignment horizontal="centerContinuous" vertical="top"/>
      <protection/>
    </xf>
    <xf numFmtId="0" fontId="15" fillId="0" borderId="3" xfId="0" applyNumberFormat="1" applyFont="1" applyFill="1" applyBorder="1" applyAlignment="1" applyProtection="1">
      <alignment horizontal="centerContinuous" vertical="top"/>
      <protection/>
    </xf>
    <xf numFmtId="0" fontId="15" fillId="0" borderId="4" xfId="0" applyNumberFormat="1" applyFont="1" applyFill="1" applyBorder="1" applyAlignment="1" applyProtection="1">
      <alignment horizontal="centerContinuous" vertical="top"/>
      <protection/>
    </xf>
    <xf numFmtId="0" fontId="5" fillId="0" borderId="1" xfId="0" applyNumberFormat="1" applyFont="1" applyFill="1" applyBorder="1" applyAlignment="1" applyProtection="1">
      <alignment vertical="top"/>
      <protection/>
    </xf>
    <xf numFmtId="0" fontId="15" fillId="0" borderId="1" xfId="0" applyNumberFormat="1" applyFont="1" applyFill="1" applyBorder="1" applyAlignment="1" applyProtection="1">
      <alignment vertical="top" wrapText="1"/>
      <protection/>
    </xf>
    <xf numFmtId="0" fontId="5" fillId="0" borderId="2" xfId="0" applyNumberFormat="1" applyFont="1" applyFill="1" applyBorder="1" applyAlignment="1" applyProtection="1">
      <alignment horizontal="centerContinuous" vertical="top"/>
      <protection/>
    </xf>
    <xf numFmtId="0" fontId="5" fillId="0" borderId="3" xfId="0" applyNumberFormat="1" applyFont="1" applyFill="1" applyBorder="1" applyAlignment="1" applyProtection="1">
      <alignment horizontal="centerContinuous" vertical="top"/>
      <protection/>
    </xf>
    <xf numFmtId="0" fontId="5" fillId="0" borderId="4" xfId="0" applyNumberFormat="1" applyFont="1" applyFill="1" applyBorder="1" applyAlignment="1" applyProtection="1">
      <alignment horizontal="centerContinuous" vertical="top"/>
      <protection/>
    </xf>
    <xf numFmtId="0" fontId="15" fillId="0" borderId="2" xfId="0" applyNumberFormat="1" applyFont="1" applyFill="1" applyBorder="1" applyAlignment="1" applyProtection="1">
      <alignment vertical="top"/>
      <protection/>
    </xf>
    <xf numFmtId="0" fontId="1" fillId="0" borderId="4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5" fillId="0" borderId="3" xfId="0" applyNumberFormat="1" applyFont="1" applyFill="1" applyBorder="1" applyAlignment="1" applyProtection="1">
      <alignment horizontal="centerContinuous" vertical="top"/>
      <protection/>
    </xf>
    <xf numFmtId="0" fontId="5" fillId="0" borderId="2" xfId="0" applyNumberFormat="1" applyFont="1" applyFill="1" applyBorder="1" applyAlignment="1" applyProtection="1">
      <alignment vertical="top"/>
      <protection/>
    </xf>
    <xf numFmtId="0" fontId="0" fillId="0" borderId="4" xfId="0" applyNumberFormat="1" applyFont="1" applyFill="1" applyBorder="1" applyAlignment="1" applyProtection="1">
      <alignment vertical="top"/>
      <protection/>
    </xf>
    <xf numFmtId="0" fontId="5" fillId="0" borderId="3" xfId="0" applyNumberFormat="1" applyFont="1" applyFill="1" applyBorder="1" applyAlignment="1" applyProtection="1">
      <alignment horizontal="centerContinuous" vertical="top" wrapText="1"/>
      <protection/>
    </xf>
    <xf numFmtId="0" fontId="5" fillId="0" borderId="5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6" xfId="0" applyNumberFormat="1" applyFont="1" applyFill="1" applyBorder="1" applyAlignment="1" applyProtection="1">
      <alignment horizontal="centerContinuous" vertical="top" wrapText="1"/>
      <protection/>
    </xf>
    <xf numFmtId="0" fontId="10" fillId="0" borderId="1" xfId="0" applyNumberFormat="1" applyFont="1" applyFill="1" applyBorder="1" applyAlignment="1" applyProtection="1">
      <alignment vertical="top"/>
      <protection/>
    </xf>
    <xf numFmtId="0" fontId="16" fillId="0" borderId="0" xfId="0" applyNumberFormat="1" applyFont="1" applyFill="1" applyBorder="1" applyAlignment="1" applyProtection="1">
      <alignment vertical="top"/>
      <protection/>
    </xf>
    <xf numFmtId="0" fontId="6" fillId="0" borderId="7" xfId="0" applyNumberFormat="1" applyFont="1" applyFill="1" applyBorder="1" applyAlignment="1" applyProtection="1">
      <alignment vertical="top" wrapText="1"/>
      <protection/>
    </xf>
    <xf numFmtId="0" fontId="6" fillId="0" borderId="8" xfId="0" applyNumberFormat="1" applyFont="1" applyFill="1" applyBorder="1" applyAlignment="1" applyProtection="1">
      <alignment vertical="top"/>
      <protection/>
    </xf>
    <xf numFmtId="0" fontId="6" fillId="0" borderId="9" xfId="0" applyNumberFormat="1" applyFont="1" applyFill="1" applyBorder="1" applyAlignment="1" applyProtection="1">
      <alignment horizontal="center" vertical="top"/>
      <protection/>
    </xf>
    <xf numFmtId="0" fontId="5" fillId="0" borderId="1" xfId="0" applyNumberFormat="1" applyFont="1" applyFill="1" applyBorder="1" applyAlignment="1" applyProtection="1">
      <alignment vertical="top" wrapText="1"/>
      <protection/>
    </xf>
    <xf numFmtId="0" fontId="1" fillId="0" borderId="2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vertical="top"/>
      <protection/>
    </xf>
    <xf numFmtId="0" fontId="0" fillId="0" borderId="0" xfId="0" applyBorder="1" applyAlignment="1">
      <alignment/>
    </xf>
    <xf numFmtId="0" fontId="5" fillId="0" borderId="2" xfId="0" applyNumberFormat="1" applyFont="1" applyFill="1" applyBorder="1" applyAlignment="1" applyProtection="1">
      <alignment horizontal="centerContinuous" vertical="top" wrapText="1"/>
      <protection/>
    </xf>
    <xf numFmtId="0" fontId="5" fillId="0" borderId="4" xfId="0" applyNumberFormat="1" applyFont="1" applyFill="1" applyBorder="1" applyAlignment="1" applyProtection="1">
      <alignment horizontal="centerContinuous" vertical="top" wrapText="1"/>
      <protection/>
    </xf>
    <xf numFmtId="0" fontId="17" fillId="0" borderId="1" xfId="0" applyNumberFormat="1" applyFont="1" applyFill="1" applyBorder="1" applyAlignment="1" applyProtection="1">
      <alignment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0" fontId="5" fillId="0" borderId="11" xfId="0" applyNumberFormat="1" applyFont="1" applyFill="1" applyBorder="1" applyAlignment="1" applyProtection="1">
      <alignment vertical="top"/>
      <protection/>
    </xf>
    <xf numFmtId="0" fontId="5" fillId="0" borderId="12" xfId="0" applyNumberFormat="1" applyFont="1" applyFill="1" applyBorder="1" applyAlignment="1" applyProtection="1">
      <alignment vertical="top"/>
      <protection/>
    </xf>
    <xf numFmtId="0" fontId="5" fillId="0" borderId="13" xfId="0" applyNumberFormat="1" applyFont="1" applyFill="1" applyBorder="1" applyAlignment="1" applyProtection="1">
      <alignment vertical="top"/>
      <protection/>
    </xf>
    <xf numFmtId="0" fontId="0" fillId="0" borderId="14" xfId="0" applyNumberFormat="1" applyFont="1" applyFill="1" applyBorder="1" applyAlignment="1" applyProtection="1">
      <alignment vertical="top"/>
      <protection/>
    </xf>
    <xf numFmtId="0" fontId="1" fillId="0" borderId="14" xfId="0" applyFont="1" applyBorder="1" applyAlignment="1">
      <alignment horizontal="center" wrapText="1"/>
    </xf>
    <xf numFmtId="0" fontId="1" fillId="0" borderId="14" xfId="0" applyFont="1" applyBorder="1" applyAlignment="1">
      <alignment wrapText="1"/>
    </xf>
    <xf numFmtId="0" fontId="5" fillId="0" borderId="13" xfId="0" applyNumberFormat="1" applyFont="1" applyFill="1" applyBorder="1" applyAlignment="1" applyProtection="1">
      <alignment horizontal="left" vertical="top"/>
      <protection/>
    </xf>
    <xf numFmtId="0" fontId="5" fillId="0" borderId="15" xfId="0" applyNumberFormat="1" applyFont="1" applyFill="1" applyBorder="1" applyAlignment="1" applyProtection="1">
      <alignment vertical="top"/>
      <protection/>
    </xf>
    <xf numFmtId="0" fontId="0" fillId="0" borderId="16" xfId="0" applyNumberFormat="1" applyFont="1" applyFill="1" applyBorder="1" applyAlignment="1" applyProtection="1">
      <alignment vertical="top"/>
      <protection/>
    </xf>
    <xf numFmtId="0" fontId="7" fillId="0" borderId="14" xfId="0" applyNumberFormat="1" applyFont="1" applyFill="1" applyBorder="1" applyAlignment="1" applyProtection="1">
      <alignment vertical="top"/>
      <protection/>
    </xf>
    <xf numFmtId="0" fontId="0" fillId="0" borderId="14" xfId="0" applyBorder="1" applyAlignment="1">
      <alignment horizontal="center"/>
    </xf>
    <xf numFmtId="0" fontId="0" fillId="0" borderId="14" xfId="0" applyNumberFormat="1" applyFont="1" applyFill="1" applyBorder="1" applyAlignment="1" applyProtection="1">
      <alignment vertical="top" wrapText="1"/>
      <protection/>
    </xf>
    <xf numFmtId="0" fontId="0" fillId="0" borderId="13" xfId="0" applyBorder="1" applyAlignment="1">
      <alignment horizontal="left"/>
    </xf>
    <xf numFmtId="0" fontId="1" fillId="0" borderId="12" xfId="0" applyNumberFormat="1" applyFont="1" applyFill="1" applyBorder="1" applyAlignment="1" applyProtection="1">
      <alignment vertical="top"/>
      <protection/>
    </xf>
    <xf numFmtId="0" fontId="0" fillId="0" borderId="17" xfId="0" applyNumberFormat="1" applyFont="1" applyFill="1" applyBorder="1" applyAlignment="1" applyProtection="1">
      <alignment vertical="top"/>
      <protection/>
    </xf>
    <xf numFmtId="14" fontId="0" fillId="0" borderId="18" xfId="0" applyNumberFormat="1" applyFont="1" applyFill="1" applyBorder="1" applyAlignment="1" applyProtection="1">
      <alignment horizontal="center" vertical="top"/>
      <protection/>
    </xf>
    <xf numFmtId="0" fontId="0" fillId="0" borderId="1" xfId="0" applyNumberFormat="1" applyFont="1" applyFill="1" applyBorder="1" applyAlignment="1" applyProtection="1">
      <alignment vertical="top" wrapText="1"/>
      <protection/>
    </xf>
    <xf numFmtId="0" fontId="0" fillId="0" borderId="19" xfId="0" applyNumberFormat="1" applyFont="1" applyFill="1" applyBorder="1" applyAlignment="1" applyProtection="1">
      <alignment horizontal="center" vertical="top"/>
      <protection/>
    </xf>
    <xf numFmtId="0" fontId="0" fillId="0" borderId="14" xfId="0" applyNumberFormat="1" applyFont="1" applyFill="1" applyBorder="1" applyAlignment="1" applyProtection="1">
      <alignment vertical="top"/>
      <protection/>
    </xf>
    <xf numFmtId="14" fontId="0" fillId="0" borderId="14" xfId="0" applyNumberFormat="1" applyFont="1" applyFill="1" applyBorder="1" applyAlignment="1" applyProtection="1">
      <alignment horizontal="left" vertical="top"/>
      <protection/>
    </xf>
    <xf numFmtId="14" fontId="0" fillId="0" borderId="20" xfId="0" applyNumberFormat="1" applyFont="1" applyFill="1" applyBorder="1" applyAlignment="1" applyProtection="1">
      <alignment horizontal="left" vertical="top"/>
      <protection/>
    </xf>
    <xf numFmtId="0" fontId="5" fillId="0" borderId="21" xfId="0" applyNumberFormat="1" applyFont="1" applyFill="1" applyBorder="1" applyAlignment="1" applyProtection="1">
      <alignment vertical="top"/>
      <protection/>
    </xf>
    <xf numFmtId="0" fontId="3" fillId="0" borderId="0" xfId="0" applyFont="1" applyBorder="1" applyAlignment="1">
      <alignment wrapText="1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0" fillId="3" borderId="0" xfId="0" applyFont="1" applyFill="1" applyBorder="1" applyAlignment="1">
      <alignment/>
    </xf>
    <xf numFmtId="4" fontId="21" fillId="3" borderId="0" xfId="0" applyNumberFormat="1" applyFont="1" applyFill="1" applyBorder="1" applyAlignment="1">
      <alignment/>
    </xf>
    <xf numFmtId="0" fontId="21" fillId="3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19" fillId="0" borderId="0" xfId="0" applyFont="1" applyAlignment="1">
      <alignment/>
    </xf>
    <xf numFmtId="2" fontId="19" fillId="0" borderId="0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1" fontId="19" fillId="3" borderId="1" xfId="0" applyNumberFormat="1" applyFont="1" applyFill="1" applyBorder="1" applyAlignment="1">
      <alignment horizontal="center" vertical="center" wrapText="1"/>
    </xf>
    <xf numFmtId="1" fontId="19" fillId="3" borderId="1" xfId="0" applyNumberFormat="1" applyFont="1" applyFill="1" applyBorder="1" applyAlignment="1">
      <alignment horizontal="center" vertical="center"/>
    </xf>
    <xf numFmtId="1" fontId="19" fillId="0" borderId="1" xfId="0" applyNumberFormat="1" applyFont="1" applyBorder="1" applyAlignment="1">
      <alignment horizontal="center" vertical="center"/>
    </xf>
    <xf numFmtId="1" fontId="19" fillId="0" borderId="1" xfId="0" applyNumberFormat="1" applyFont="1" applyFill="1" applyBorder="1" applyAlignment="1">
      <alignment horizontal="center" vertical="center"/>
    </xf>
    <xf numFmtId="0" fontId="19" fillId="0" borderId="22" xfId="0" applyFont="1" applyBorder="1" applyAlignment="1">
      <alignment horizontal="center" vertical="top"/>
    </xf>
    <xf numFmtId="0" fontId="19" fillId="0" borderId="10" xfId="0" applyFont="1" applyFill="1" applyBorder="1" applyAlignment="1">
      <alignment horizontal="center" vertical="top"/>
    </xf>
    <xf numFmtId="0" fontId="19" fillId="0" borderId="23" xfId="0" applyFont="1" applyFill="1" applyBorder="1" applyAlignment="1">
      <alignment horizontal="left" vertical="top" wrapText="1"/>
    </xf>
    <xf numFmtId="0" fontId="19" fillId="0" borderId="3" xfId="0" applyFont="1" applyFill="1" applyBorder="1" applyAlignment="1">
      <alignment horizontal="center" vertical="top" wrapText="1"/>
    </xf>
    <xf numFmtId="179" fontId="19" fillId="3" borderId="10" xfId="29" applyNumberFormat="1" applyFont="1" applyFill="1" applyBorder="1" applyAlignment="1">
      <alignment horizontal="center" vertical="top" wrapText="1"/>
      <protection/>
    </xf>
    <xf numFmtId="173" fontId="19" fillId="0" borderId="23" xfId="29" applyNumberFormat="1" applyFont="1" applyBorder="1" applyAlignment="1">
      <alignment horizontal="center" vertical="top" wrapText="1"/>
      <protection/>
    </xf>
    <xf numFmtId="0" fontId="19" fillId="0" borderId="24" xfId="0" applyFont="1" applyFill="1" applyBorder="1" applyAlignment="1">
      <alignment horizontal="center" vertical="top"/>
    </xf>
    <xf numFmtId="0" fontId="19" fillId="0" borderId="22" xfId="0" applyFont="1" applyFill="1" applyBorder="1" applyAlignment="1">
      <alignment horizontal="left" vertical="top" wrapText="1"/>
    </xf>
    <xf numFmtId="179" fontId="19" fillId="3" borderId="24" xfId="29" applyNumberFormat="1" applyFont="1" applyFill="1" applyBorder="1" applyAlignment="1">
      <alignment horizontal="center" vertical="top" wrapText="1"/>
      <protection/>
    </xf>
    <xf numFmtId="173" fontId="19" fillId="0" borderId="22" xfId="29" applyNumberFormat="1" applyFont="1" applyBorder="1" applyAlignment="1">
      <alignment horizontal="center" vertical="top" wrapText="1"/>
      <protection/>
    </xf>
    <xf numFmtId="0" fontId="19" fillId="3" borderId="22" xfId="0" applyFont="1" applyFill="1" applyBorder="1" applyAlignment="1">
      <alignment horizontal="left" vertical="top" wrapText="1"/>
    </xf>
    <xf numFmtId="0" fontId="19" fillId="0" borderId="4" xfId="0" applyFont="1" applyFill="1" applyBorder="1" applyAlignment="1">
      <alignment horizontal="center" vertical="top" wrapText="1"/>
    </xf>
    <xf numFmtId="0" fontId="19" fillId="0" borderId="5" xfId="0" applyFont="1" applyFill="1" applyBorder="1" applyAlignment="1">
      <alignment horizontal="center" vertical="top"/>
    </xf>
    <xf numFmtId="0" fontId="19" fillId="0" borderId="25" xfId="0" applyFont="1" applyFill="1" applyBorder="1" applyAlignment="1">
      <alignment horizontal="left" vertical="top" wrapText="1"/>
    </xf>
    <xf numFmtId="179" fontId="19" fillId="3" borderId="5" xfId="29" applyNumberFormat="1" applyFont="1" applyFill="1" applyBorder="1" applyAlignment="1">
      <alignment horizontal="center" vertical="top" wrapText="1"/>
      <protection/>
    </xf>
    <xf numFmtId="173" fontId="19" fillId="0" borderId="25" xfId="29" applyNumberFormat="1" applyFont="1" applyBorder="1" applyAlignment="1">
      <alignment horizontal="center" vertical="top" wrapText="1"/>
      <protection/>
    </xf>
    <xf numFmtId="0" fontId="19" fillId="0" borderId="1" xfId="0" applyFont="1" applyFill="1" applyBorder="1" applyAlignment="1">
      <alignment horizontal="center" vertical="top"/>
    </xf>
    <xf numFmtId="0" fontId="19" fillId="0" borderId="4" xfId="0" applyFont="1" applyFill="1" applyBorder="1" applyAlignment="1">
      <alignment horizontal="left" vertical="top" wrapText="1"/>
    </xf>
    <xf numFmtId="0" fontId="19" fillId="0" borderId="1" xfId="0" applyFont="1" applyFill="1" applyBorder="1" applyAlignment="1">
      <alignment horizontal="center" vertical="top" wrapText="1"/>
    </xf>
    <xf numFmtId="179" fontId="19" fillId="3" borderId="4" xfId="29" applyNumberFormat="1" applyFont="1" applyFill="1" applyBorder="1" applyAlignment="1">
      <alignment horizontal="center" vertical="top" wrapText="1"/>
      <protection/>
    </xf>
    <xf numFmtId="173" fontId="19" fillId="0" borderId="4" xfId="29" applyNumberFormat="1" applyFont="1" applyBorder="1" applyAlignment="1">
      <alignment horizontal="center" vertical="top" wrapText="1"/>
      <protection/>
    </xf>
    <xf numFmtId="0" fontId="19" fillId="0" borderId="25" xfId="0" applyFont="1" applyFill="1" applyBorder="1" applyAlignment="1">
      <alignment horizontal="center" vertical="top"/>
    </xf>
    <xf numFmtId="0" fontId="19" fillId="0" borderId="1" xfId="0" applyFont="1" applyFill="1" applyBorder="1" applyAlignment="1">
      <alignment horizontal="left" vertical="top" wrapText="1"/>
    </xf>
    <xf numFmtId="0" fontId="19" fillId="0" borderId="1" xfId="0" applyFont="1" applyFill="1" applyBorder="1" applyAlignment="1">
      <alignment horizontal="center" vertical="justify" wrapText="1"/>
    </xf>
    <xf numFmtId="179" fontId="19" fillId="3" borderId="26" xfId="29" applyNumberFormat="1" applyFont="1" applyFill="1" applyBorder="1" applyAlignment="1">
      <alignment horizontal="center" vertical="top" wrapText="1"/>
      <protection/>
    </xf>
    <xf numFmtId="173" fontId="19" fillId="0" borderId="26" xfId="29" applyNumberFormat="1" applyFont="1" applyBorder="1" applyAlignment="1">
      <alignment horizontal="center" vertical="top" wrapText="1"/>
      <protection/>
    </xf>
    <xf numFmtId="179" fontId="19" fillId="3" borderId="0" xfId="29" applyNumberFormat="1" applyFont="1" applyFill="1" applyBorder="1" applyAlignment="1">
      <alignment horizontal="center" vertical="top" wrapText="1"/>
      <protection/>
    </xf>
    <xf numFmtId="179" fontId="19" fillId="3" borderId="27" xfId="29" applyNumberFormat="1" applyFont="1" applyFill="1" applyBorder="1" applyAlignment="1">
      <alignment horizontal="center" vertical="top" wrapText="1"/>
      <protection/>
    </xf>
    <xf numFmtId="0" fontId="19" fillId="0" borderId="23" xfId="0" applyFont="1" applyFill="1" applyBorder="1" applyAlignment="1">
      <alignment horizontal="center" vertical="top"/>
    </xf>
    <xf numFmtId="179" fontId="19" fillId="3" borderId="28" xfId="29" applyNumberFormat="1" applyFont="1" applyFill="1" applyBorder="1" applyAlignment="1">
      <alignment horizontal="center" vertical="top" wrapText="1"/>
      <protection/>
    </xf>
    <xf numFmtId="0" fontId="19" fillId="0" borderId="22" xfId="29" applyFont="1" applyFill="1" applyBorder="1" applyAlignment="1" applyProtection="1">
      <alignment horizontal="left" vertical="top" wrapText="1"/>
      <protection locked="0"/>
    </xf>
    <xf numFmtId="0" fontId="0" fillId="0" borderId="28" xfId="0" applyFill="1" applyBorder="1" applyAlignment="1">
      <alignment/>
    </xf>
    <xf numFmtId="173" fontId="19" fillId="3" borderId="27" xfId="29" applyNumberFormat="1" applyFont="1" applyFill="1" applyBorder="1" applyAlignment="1">
      <alignment horizontal="center" vertical="top" wrapText="1"/>
      <protection/>
    </xf>
    <xf numFmtId="173" fontId="19" fillId="0" borderId="27" xfId="29" applyNumberFormat="1" applyFont="1" applyBorder="1" applyAlignment="1">
      <alignment horizontal="center" vertical="top" wrapText="1"/>
      <protection/>
    </xf>
    <xf numFmtId="0" fontId="19" fillId="0" borderId="22" xfId="0" applyFont="1" applyFill="1" applyBorder="1" applyAlignment="1" applyProtection="1">
      <alignment horizontal="left" vertical="top" wrapText="1"/>
      <protection locked="0"/>
    </xf>
    <xf numFmtId="0" fontId="19" fillId="0" borderId="22" xfId="0" applyFont="1" applyBorder="1" applyAlignment="1">
      <alignment horizontal="left" vertical="top" wrapText="1"/>
    </xf>
    <xf numFmtId="173" fontId="19" fillId="3" borderId="22" xfId="29" applyNumberFormat="1" applyFont="1" applyFill="1" applyBorder="1" applyAlignment="1">
      <alignment horizontal="center" vertical="top" wrapText="1"/>
      <protection/>
    </xf>
    <xf numFmtId="0" fontId="19" fillId="0" borderId="26" xfId="29" applyFont="1" applyBorder="1" applyAlignment="1">
      <alignment horizontal="center" vertical="top" wrapText="1"/>
      <protection/>
    </xf>
    <xf numFmtId="173" fontId="19" fillId="3" borderId="25" xfId="29" applyNumberFormat="1" applyFont="1" applyFill="1" applyBorder="1" applyAlignment="1">
      <alignment horizontal="center" vertical="top" wrapText="1"/>
      <protection/>
    </xf>
    <xf numFmtId="173" fontId="19" fillId="0" borderId="28" xfId="29" applyNumberFormat="1" applyFont="1" applyBorder="1" applyAlignment="1">
      <alignment horizontal="center" vertical="top" wrapText="1"/>
      <protection/>
    </xf>
    <xf numFmtId="0" fontId="19" fillId="0" borderId="2" xfId="0" applyFont="1" applyFill="1" applyBorder="1" applyAlignment="1">
      <alignment horizontal="center" vertical="top"/>
    </xf>
    <xf numFmtId="0" fontId="19" fillId="0" borderId="1" xfId="29" applyFont="1" applyFill="1" applyBorder="1" applyAlignment="1">
      <alignment horizontal="left" vertical="top" wrapText="1"/>
      <protection/>
    </xf>
    <xf numFmtId="0" fontId="19" fillId="0" borderId="4" xfId="29" applyFont="1" applyFill="1" applyBorder="1" applyAlignment="1">
      <alignment horizontal="center" vertical="top" wrapText="1"/>
      <protection/>
    </xf>
    <xf numFmtId="173" fontId="19" fillId="0" borderId="4" xfId="29" applyNumberFormat="1" applyFont="1" applyFill="1" applyBorder="1" applyAlignment="1">
      <alignment horizontal="center" vertical="top" wrapText="1"/>
      <protection/>
    </xf>
    <xf numFmtId="0" fontId="19" fillId="0" borderId="22" xfId="0" applyFont="1" applyFill="1" applyBorder="1" applyAlignment="1">
      <alignment horizontal="center" vertical="top"/>
    </xf>
    <xf numFmtId="0" fontId="19" fillId="0" borderId="22" xfId="0" applyFont="1" applyFill="1" applyBorder="1" applyAlignment="1">
      <alignment horizontal="center" vertical="justify" wrapText="1"/>
    </xf>
    <xf numFmtId="173" fontId="19" fillId="3" borderId="27" xfId="29" applyNumberFormat="1" applyFont="1" applyFill="1" applyBorder="1" applyAlignment="1">
      <alignment horizontal="center" vertical="justify"/>
      <protection/>
    </xf>
    <xf numFmtId="173" fontId="19" fillId="0" borderId="27" xfId="29" applyNumberFormat="1" applyFont="1" applyBorder="1" applyAlignment="1">
      <alignment horizontal="center" vertical="justify"/>
      <protection/>
    </xf>
    <xf numFmtId="0" fontId="19" fillId="0" borderId="25" xfId="0" applyFont="1" applyFill="1" applyBorder="1" applyAlignment="1">
      <alignment horizontal="center" vertical="justify" wrapText="1"/>
    </xf>
    <xf numFmtId="0" fontId="19" fillId="0" borderId="28" xfId="0" applyFont="1" applyFill="1" applyBorder="1" applyAlignment="1">
      <alignment horizontal="center" vertical="top" wrapText="1"/>
    </xf>
    <xf numFmtId="0" fontId="19" fillId="3" borderId="23" xfId="0" applyFont="1" applyFill="1" applyBorder="1" applyAlignment="1">
      <alignment horizontal="left" vertical="top" wrapText="1"/>
    </xf>
    <xf numFmtId="0" fontId="19" fillId="0" borderId="26" xfId="0" applyFont="1" applyBorder="1" applyAlignment="1">
      <alignment horizontal="center" vertical="justify" wrapText="1"/>
    </xf>
    <xf numFmtId="173" fontId="19" fillId="3" borderId="23" xfId="29" applyNumberFormat="1" applyFont="1" applyFill="1" applyBorder="1" applyAlignment="1">
      <alignment horizontal="center" vertical="justify"/>
      <protection/>
    </xf>
    <xf numFmtId="173" fontId="19" fillId="0" borderId="23" xfId="29" applyNumberFormat="1" applyFont="1" applyBorder="1" applyAlignment="1">
      <alignment horizontal="center" vertical="justify"/>
      <protection/>
    </xf>
    <xf numFmtId="173" fontId="19" fillId="3" borderId="22" xfId="29" applyNumberFormat="1" applyFont="1" applyFill="1" applyBorder="1" applyAlignment="1">
      <alignment horizontal="center" vertical="justify"/>
      <protection/>
    </xf>
    <xf numFmtId="173" fontId="19" fillId="0" borderId="22" xfId="29" applyNumberFormat="1" applyFont="1" applyBorder="1" applyAlignment="1">
      <alignment horizontal="center" vertical="justify"/>
      <protection/>
    </xf>
    <xf numFmtId="0" fontId="19" fillId="3" borderId="25" xfId="0" applyFont="1" applyFill="1" applyBorder="1" applyAlignment="1">
      <alignment horizontal="left" vertical="top" wrapText="1"/>
    </xf>
    <xf numFmtId="0" fontId="19" fillId="0" borderId="1" xfId="0" applyFont="1" applyBorder="1" applyAlignment="1">
      <alignment horizontal="center" vertical="justify" wrapText="1"/>
    </xf>
    <xf numFmtId="173" fontId="19" fillId="3" borderId="25" xfId="29" applyNumberFormat="1" applyFont="1" applyFill="1" applyBorder="1" applyAlignment="1">
      <alignment horizontal="center" vertical="justify"/>
      <protection/>
    </xf>
    <xf numFmtId="173" fontId="19" fillId="0" borderId="25" xfId="29" applyNumberFormat="1" applyFont="1" applyBorder="1" applyAlignment="1">
      <alignment horizontal="center" vertical="justify"/>
      <protection/>
    </xf>
    <xf numFmtId="0" fontId="19" fillId="0" borderId="28" xfId="0" applyFont="1" applyBorder="1" applyAlignment="1">
      <alignment horizontal="center" vertical="top" wrapText="1"/>
    </xf>
    <xf numFmtId="0" fontId="19" fillId="0" borderId="23" xfId="29" applyFont="1" applyFill="1" applyBorder="1" applyAlignment="1">
      <alignment horizontal="left" vertical="top" wrapText="1"/>
      <protection/>
    </xf>
    <xf numFmtId="0" fontId="19" fillId="0" borderId="29" xfId="0" applyFont="1" applyFill="1" applyBorder="1" applyAlignment="1">
      <alignment horizontal="center" vertical="justify" wrapText="1"/>
    </xf>
    <xf numFmtId="173" fontId="19" fillId="3" borderId="10" xfId="29" applyNumberFormat="1" applyFont="1" applyFill="1" applyBorder="1" applyAlignment="1">
      <alignment horizontal="center" vertical="justify"/>
      <protection/>
    </xf>
    <xf numFmtId="0" fontId="19" fillId="0" borderId="26" xfId="0" applyFont="1" applyFill="1" applyBorder="1" applyAlignment="1">
      <alignment horizontal="center" vertical="justify" wrapText="1"/>
    </xf>
    <xf numFmtId="0" fontId="19" fillId="3" borderId="24" xfId="0" applyFont="1" applyFill="1" applyBorder="1" applyAlignment="1">
      <alignment horizontal="left" vertical="top" wrapText="1"/>
    </xf>
    <xf numFmtId="173" fontId="19" fillId="3" borderId="24" xfId="29" applyNumberFormat="1" applyFont="1" applyFill="1" applyBorder="1" applyAlignment="1">
      <alignment horizontal="center" vertical="justify"/>
      <protection/>
    </xf>
    <xf numFmtId="0" fontId="19" fillId="0" borderId="3" xfId="0" applyFont="1" applyFill="1" applyBorder="1" applyAlignment="1">
      <alignment horizontal="center" vertical="justify" wrapText="1"/>
    </xf>
    <xf numFmtId="0" fontId="19" fillId="0" borderId="22" xfId="29" applyFont="1" applyFill="1" applyBorder="1" applyAlignment="1">
      <alignment horizontal="left" vertical="top" wrapText="1"/>
      <protection/>
    </xf>
    <xf numFmtId="0" fontId="19" fillId="0" borderId="3" xfId="29" applyFont="1" applyFill="1" applyBorder="1" applyAlignment="1">
      <alignment vertical="justify" wrapText="1"/>
      <protection/>
    </xf>
    <xf numFmtId="173" fontId="19" fillId="3" borderId="24" xfId="29" applyNumberFormat="1" applyFont="1" applyFill="1" applyBorder="1" applyAlignment="1">
      <alignment horizontal="center" vertical="top" wrapText="1"/>
      <protection/>
    </xf>
    <xf numFmtId="0" fontId="19" fillId="0" borderId="27" xfId="0" applyFont="1" applyBorder="1" applyAlignment="1">
      <alignment horizontal="left" vertical="top" wrapText="1"/>
    </xf>
    <xf numFmtId="0" fontId="19" fillId="0" borderId="28" xfId="29" applyFont="1" applyFill="1" applyBorder="1" applyAlignment="1">
      <alignment horizontal="left" vertical="top" wrapText="1"/>
      <protection/>
    </xf>
    <xf numFmtId="0" fontId="19" fillId="0" borderId="4" xfId="29" applyFont="1" applyFill="1" applyBorder="1" applyAlignment="1">
      <alignment vertical="justify" wrapText="1"/>
      <protection/>
    </xf>
    <xf numFmtId="0" fontId="19" fillId="0" borderId="4" xfId="29" applyFont="1" applyFill="1" applyBorder="1" applyAlignment="1">
      <alignment horizontal="left" vertical="top" wrapText="1"/>
      <protection/>
    </xf>
    <xf numFmtId="0" fontId="19" fillId="0" borderId="4" xfId="0" applyFont="1" applyFill="1" applyBorder="1" applyAlignment="1">
      <alignment horizontal="center" vertical="justify" wrapText="1"/>
    </xf>
    <xf numFmtId="0" fontId="19" fillId="0" borderId="26" xfId="29" applyFont="1" applyFill="1" applyBorder="1" applyAlignment="1">
      <alignment horizontal="left" vertical="top" wrapText="1"/>
      <protection/>
    </xf>
    <xf numFmtId="173" fontId="19" fillId="3" borderId="28" xfId="29" applyNumberFormat="1" applyFont="1" applyFill="1" applyBorder="1" applyAlignment="1">
      <alignment horizontal="center" vertical="top" wrapText="1"/>
      <protection/>
    </xf>
    <xf numFmtId="0" fontId="19" fillId="0" borderId="1" xfId="29" applyFont="1" applyBorder="1" applyAlignment="1">
      <alignment horizontal="left" vertical="top" wrapText="1"/>
      <protection/>
    </xf>
    <xf numFmtId="0" fontId="24" fillId="0" borderId="1" xfId="0" applyFont="1" applyBorder="1" applyAlignment="1">
      <alignment horizontal="center" vertical="justify" wrapText="1"/>
    </xf>
    <xf numFmtId="173" fontId="19" fillId="3" borderId="4" xfId="29" applyNumberFormat="1" applyFont="1" applyFill="1" applyBorder="1" applyAlignment="1">
      <alignment horizontal="center" vertical="top" wrapText="1"/>
      <protection/>
    </xf>
    <xf numFmtId="0" fontId="19" fillId="3" borderId="22" xfId="29" applyFont="1" applyFill="1" applyBorder="1" applyAlignment="1">
      <alignment horizontal="center" vertical="top" wrapText="1"/>
      <protection/>
    </xf>
    <xf numFmtId="0" fontId="19" fillId="3" borderId="1" xfId="29" applyFont="1" applyFill="1" applyBorder="1" applyAlignment="1">
      <alignment horizontal="center" vertical="top" wrapText="1"/>
      <protection/>
    </xf>
    <xf numFmtId="0" fontId="19" fillId="3" borderId="25" xfId="29" applyFont="1" applyFill="1" applyBorder="1" applyAlignment="1">
      <alignment horizontal="center" vertical="top" wrapText="1"/>
      <protection/>
    </xf>
    <xf numFmtId="0" fontId="19" fillId="0" borderId="25" xfId="0" applyFont="1" applyBorder="1" applyAlignment="1">
      <alignment horizontal="left" vertical="top" wrapText="1"/>
    </xf>
    <xf numFmtId="0" fontId="19" fillId="0" borderId="25" xfId="0" applyFont="1" applyBorder="1" applyAlignment="1">
      <alignment horizontal="center" vertical="top" wrapText="1"/>
    </xf>
    <xf numFmtId="173" fontId="19" fillId="3" borderId="26" xfId="29" applyNumberFormat="1" applyFont="1" applyFill="1" applyBorder="1" applyAlignment="1">
      <alignment horizontal="center" vertical="top" wrapText="1"/>
      <protection/>
    </xf>
    <xf numFmtId="0" fontId="19" fillId="0" borderId="26" xfId="0" applyFont="1" applyFill="1" applyBorder="1" applyAlignment="1">
      <alignment horizontal="center" vertical="top" wrapText="1"/>
    </xf>
    <xf numFmtId="0" fontId="19" fillId="0" borderId="1" xfId="29" applyFont="1" applyFill="1" applyBorder="1" applyAlignment="1">
      <alignment horizontal="center" vertical="top" wrapText="1"/>
      <protection/>
    </xf>
    <xf numFmtId="0" fontId="19" fillId="0" borderId="4" xfId="29" applyFont="1" applyFill="1" applyBorder="1" applyAlignment="1">
      <alignment horizontal="center" vertical="justify" wrapText="1"/>
      <protection/>
    </xf>
    <xf numFmtId="0" fontId="19" fillId="0" borderId="25" xfId="29" applyFont="1" applyFill="1" applyBorder="1" applyAlignment="1">
      <alignment horizontal="left" vertical="top" wrapText="1"/>
      <protection/>
    </xf>
    <xf numFmtId="0" fontId="19" fillId="0" borderId="29" xfId="29" applyFont="1" applyBorder="1" applyAlignment="1">
      <alignment horizontal="center" vertical="justify" wrapText="1"/>
      <protection/>
    </xf>
    <xf numFmtId="173" fontId="19" fillId="3" borderId="10" xfId="29" applyNumberFormat="1" applyFont="1" applyFill="1" applyBorder="1" applyAlignment="1">
      <alignment horizontal="center" vertical="top" wrapText="1"/>
      <protection/>
    </xf>
    <xf numFmtId="0" fontId="19" fillId="0" borderId="24" xfId="0" applyFont="1" applyBorder="1" applyAlignment="1">
      <alignment horizontal="left" vertical="top" wrapText="1"/>
    </xf>
    <xf numFmtId="0" fontId="19" fillId="0" borderId="25" xfId="29" applyFont="1" applyFill="1" applyBorder="1" applyAlignment="1">
      <alignment horizontal="center" vertical="justify" wrapText="1"/>
      <protection/>
    </xf>
    <xf numFmtId="173" fontId="19" fillId="0" borderId="0" xfId="29" applyNumberFormat="1" applyFont="1" applyBorder="1" applyAlignment="1">
      <alignment horizontal="center" vertical="top" wrapText="1"/>
      <protection/>
    </xf>
    <xf numFmtId="173" fontId="19" fillId="3" borderId="27" xfId="29" applyNumberFormat="1" applyFont="1" applyFill="1" applyBorder="1" applyAlignment="1">
      <alignment vertical="justify"/>
      <protection/>
    </xf>
    <xf numFmtId="173" fontId="19" fillId="0" borderId="27" xfId="29" applyNumberFormat="1" applyFont="1" applyBorder="1" applyAlignment="1">
      <alignment vertical="justify"/>
      <protection/>
    </xf>
    <xf numFmtId="173" fontId="19" fillId="0" borderId="0" xfId="29" applyNumberFormat="1" applyFont="1" applyBorder="1" applyAlignment="1">
      <alignment vertical="justify"/>
      <protection/>
    </xf>
    <xf numFmtId="173" fontId="19" fillId="3" borderId="1" xfId="0" applyNumberFormat="1" applyFont="1" applyFill="1" applyBorder="1" applyAlignment="1">
      <alignment horizontal="center" vertical="top"/>
    </xf>
    <xf numFmtId="173" fontId="19" fillId="3" borderId="26" xfId="0" applyNumberFormat="1" applyFont="1" applyFill="1" applyBorder="1" applyAlignment="1">
      <alignment horizontal="center" vertical="top"/>
    </xf>
    <xf numFmtId="173" fontId="19" fillId="0" borderId="26" xfId="0" applyNumberFormat="1" applyFont="1" applyBorder="1" applyAlignment="1">
      <alignment horizontal="center" vertical="top"/>
    </xf>
    <xf numFmtId="0" fontId="0" fillId="0" borderId="6" xfId="0" applyBorder="1" applyAlignment="1">
      <alignment/>
    </xf>
    <xf numFmtId="173" fontId="19" fillId="3" borderId="27" xfId="0" applyNumberFormat="1" applyFont="1" applyFill="1" applyBorder="1" applyAlignment="1">
      <alignment vertical="justify"/>
    </xf>
    <xf numFmtId="173" fontId="19" fillId="0" borderId="27" xfId="0" applyNumberFormat="1" applyFont="1" applyBorder="1" applyAlignment="1">
      <alignment vertical="justify"/>
    </xf>
    <xf numFmtId="173" fontId="19" fillId="3" borderId="27" xfId="0" applyNumberFormat="1" applyFont="1" applyFill="1" applyBorder="1" applyAlignment="1">
      <alignment horizontal="center" vertical="justify"/>
    </xf>
    <xf numFmtId="173" fontId="19" fillId="0" borderId="27" xfId="0" applyNumberFormat="1" applyFont="1" applyBorder="1" applyAlignment="1">
      <alignment horizontal="center" vertical="justify"/>
    </xf>
    <xf numFmtId="0" fontId="19" fillId="0" borderId="6" xfId="0" applyFont="1" applyFill="1" applyBorder="1" applyAlignment="1">
      <alignment horizontal="center" vertical="top" wrapText="1"/>
    </xf>
    <xf numFmtId="173" fontId="19" fillId="3" borderId="24" xfId="0" applyNumberFormat="1" applyFont="1" applyFill="1" applyBorder="1" applyAlignment="1">
      <alignment horizontal="center" vertical="justify"/>
    </xf>
    <xf numFmtId="173" fontId="19" fillId="0" borderId="22" xfId="0" applyNumberFormat="1" applyFont="1" applyBorder="1" applyAlignment="1">
      <alignment horizontal="center" vertical="justify"/>
    </xf>
    <xf numFmtId="173" fontId="19" fillId="3" borderId="5" xfId="0" applyNumberFormat="1" applyFont="1" applyFill="1" applyBorder="1" applyAlignment="1">
      <alignment horizontal="center" vertical="justify"/>
    </xf>
    <xf numFmtId="173" fontId="19" fillId="0" borderId="25" xfId="0" applyNumberFormat="1" applyFont="1" applyBorder="1" applyAlignment="1">
      <alignment horizontal="center" vertical="justify"/>
    </xf>
    <xf numFmtId="0" fontId="19" fillId="0" borderId="29" xfId="0" applyFont="1" applyFill="1" applyBorder="1" applyAlignment="1">
      <alignment horizontal="center" vertical="top" wrapText="1"/>
    </xf>
    <xf numFmtId="173" fontId="19" fillId="3" borderId="10" xfId="0" applyNumberFormat="1" applyFont="1" applyFill="1" applyBorder="1" applyAlignment="1">
      <alignment horizontal="center" vertical="justify"/>
    </xf>
    <xf numFmtId="173" fontId="19" fillId="0" borderId="23" xfId="0" applyNumberFormat="1" applyFont="1" applyBorder="1" applyAlignment="1">
      <alignment horizontal="center" vertical="justify"/>
    </xf>
    <xf numFmtId="0" fontId="19" fillId="0" borderId="22" xfId="0" applyFont="1" applyFill="1" applyBorder="1" applyAlignment="1">
      <alignment horizontal="center" vertical="top" wrapText="1"/>
    </xf>
    <xf numFmtId="173" fontId="19" fillId="3" borderId="0" xfId="0" applyNumberFormat="1" applyFont="1" applyFill="1" applyBorder="1" applyAlignment="1">
      <alignment horizontal="center" vertical="justify"/>
    </xf>
    <xf numFmtId="0" fontId="19" fillId="0" borderId="25" xfId="0" applyFont="1" applyFill="1" applyBorder="1" applyAlignment="1">
      <alignment horizontal="center" vertical="top" wrapText="1"/>
    </xf>
    <xf numFmtId="173" fontId="19" fillId="3" borderId="25" xfId="0" applyNumberFormat="1" applyFont="1" applyFill="1" applyBorder="1" applyAlignment="1">
      <alignment horizontal="center" vertical="justify"/>
    </xf>
    <xf numFmtId="173" fontId="19" fillId="0" borderId="28" xfId="0" applyNumberFormat="1" applyFont="1" applyBorder="1" applyAlignment="1">
      <alignment horizontal="center" vertical="justify"/>
    </xf>
    <xf numFmtId="0" fontId="25" fillId="0" borderId="22" xfId="0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horizontal="left" vertical="top" wrapText="1"/>
    </xf>
    <xf numFmtId="0" fontId="19" fillId="0" borderId="23" xfId="0" applyFont="1" applyFill="1" applyBorder="1" applyAlignment="1">
      <alignment horizontal="center" vertical="top" wrapText="1"/>
    </xf>
    <xf numFmtId="173" fontId="19" fillId="3" borderId="10" xfId="0" applyNumberFormat="1" applyFont="1" applyFill="1" applyBorder="1" applyAlignment="1">
      <alignment horizontal="center" vertical="top"/>
    </xf>
    <xf numFmtId="173" fontId="19" fillId="0" borderId="23" xfId="0" applyNumberFormat="1" applyFont="1" applyBorder="1" applyAlignment="1">
      <alignment horizontal="center" vertical="top"/>
    </xf>
    <xf numFmtId="173" fontId="19" fillId="3" borderId="22" xfId="0" applyNumberFormat="1" applyFont="1" applyFill="1" applyBorder="1" applyAlignment="1">
      <alignment vertical="justify"/>
    </xf>
    <xf numFmtId="173" fontId="19" fillId="0" borderId="22" xfId="0" applyNumberFormat="1" applyFont="1" applyBorder="1" applyAlignment="1">
      <alignment vertical="justify"/>
    </xf>
    <xf numFmtId="173" fontId="19" fillId="3" borderId="24" xfId="0" applyNumberFormat="1" applyFont="1" applyFill="1" applyBorder="1" applyAlignment="1">
      <alignment vertical="justify"/>
    </xf>
    <xf numFmtId="2" fontId="19" fillId="0" borderId="22" xfId="0" applyNumberFormat="1" applyFont="1" applyFill="1" applyBorder="1" applyAlignment="1">
      <alignment horizontal="left" vertical="top" wrapText="1"/>
    </xf>
    <xf numFmtId="0" fontId="26" fillId="0" borderId="22" xfId="0" applyFont="1" applyFill="1" applyBorder="1" applyAlignment="1">
      <alignment horizontal="left" vertical="top" wrapText="1"/>
    </xf>
    <xf numFmtId="0" fontId="26" fillId="0" borderId="4" xfId="0" applyFont="1" applyFill="1" applyBorder="1" applyAlignment="1">
      <alignment horizontal="center" vertical="top" wrapText="1"/>
    </xf>
    <xf numFmtId="0" fontId="26" fillId="0" borderId="4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left" vertical="top" wrapText="1"/>
    </xf>
    <xf numFmtId="2" fontId="19" fillId="0" borderId="25" xfId="0" applyNumberFormat="1" applyFont="1" applyFill="1" applyBorder="1" applyAlignment="1">
      <alignment horizontal="left" vertical="top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23" xfId="0" applyFont="1" applyBorder="1" applyAlignment="1">
      <alignment horizontal="left" vertical="top" wrapText="1"/>
    </xf>
    <xf numFmtId="0" fontId="19" fillId="3" borderId="29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top" wrapText="1"/>
    </xf>
    <xf numFmtId="0" fontId="19" fillId="0" borderId="6" xfId="0" applyFont="1" applyBorder="1" applyAlignment="1">
      <alignment horizontal="center" vertical="top" wrapText="1"/>
    </xf>
    <xf numFmtId="0" fontId="19" fillId="0" borderId="1" xfId="29" applyFont="1" applyFill="1" applyBorder="1" applyAlignment="1">
      <alignment horizontal="center" vertical="justify" wrapText="1"/>
      <protection/>
    </xf>
    <xf numFmtId="173" fontId="19" fillId="3" borderId="0" xfId="29" applyNumberFormat="1" applyFont="1" applyFill="1" applyBorder="1" applyAlignment="1">
      <alignment horizontal="center" vertical="justify"/>
      <protection/>
    </xf>
    <xf numFmtId="0" fontId="19" fillId="0" borderId="1" xfId="29" applyFont="1" applyFill="1" applyBorder="1" applyAlignment="1">
      <alignment horizontal="center" vertical="center" wrapText="1"/>
      <protection/>
    </xf>
    <xf numFmtId="173" fontId="19" fillId="3" borderId="0" xfId="29" applyNumberFormat="1" applyFont="1" applyFill="1" applyBorder="1" applyAlignment="1">
      <alignment vertical="justify"/>
      <protection/>
    </xf>
    <xf numFmtId="173" fontId="19" fillId="0" borderId="22" xfId="29" applyNumberFormat="1" applyFont="1" applyBorder="1" applyAlignment="1">
      <alignment vertical="justify"/>
      <protection/>
    </xf>
    <xf numFmtId="173" fontId="19" fillId="3" borderId="0" xfId="29" applyNumberFormat="1" applyFont="1" applyFill="1" applyBorder="1" applyAlignment="1">
      <alignment horizontal="center" vertical="top"/>
      <protection/>
    </xf>
    <xf numFmtId="173" fontId="19" fillId="0" borderId="22" xfId="29" applyNumberFormat="1" applyFont="1" applyBorder="1" applyAlignment="1">
      <alignment horizontal="center" vertical="top"/>
      <protection/>
    </xf>
    <xf numFmtId="0" fontId="19" fillId="0" borderId="26" xfId="29" applyFont="1" applyFill="1" applyBorder="1" applyAlignment="1">
      <alignment horizontal="center" vertical="center" wrapText="1"/>
      <protection/>
    </xf>
    <xf numFmtId="173" fontId="19" fillId="3" borderId="23" xfId="29" applyNumberFormat="1" applyFont="1" applyFill="1" applyBorder="1" applyAlignment="1">
      <alignment vertical="justify"/>
      <protection/>
    </xf>
    <xf numFmtId="173" fontId="19" fillId="0" borderId="23" xfId="29" applyNumberFormat="1" applyFont="1" applyBorder="1" applyAlignment="1">
      <alignment vertical="justify"/>
      <protection/>
    </xf>
    <xf numFmtId="0" fontId="19" fillId="0" borderId="22" xfId="29" applyFont="1" applyBorder="1" applyAlignment="1">
      <alignment horizontal="left" vertical="top" wrapText="1"/>
      <protection/>
    </xf>
    <xf numFmtId="0" fontId="19" fillId="0" borderId="25" xfId="29" applyFont="1" applyFill="1" applyBorder="1" applyAlignment="1">
      <alignment horizontal="center" vertical="top" wrapText="1"/>
      <protection/>
    </xf>
    <xf numFmtId="0" fontId="19" fillId="0" borderId="25" xfId="29" applyFont="1" applyBorder="1" applyAlignment="1">
      <alignment horizontal="left" vertical="top" wrapText="1"/>
      <protection/>
    </xf>
    <xf numFmtId="0" fontId="19" fillId="0" borderId="28" xfId="29" applyFont="1" applyFill="1" applyBorder="1" applyAlignment="1">
      <alignment horizontal="center" vertical="top" wrapText="1"/>
      <protection/>
    </xf>
    <xf numFmtId="173" fontId="19" fillId="3" borderId="25" xfId="29" applyNumberFormat="1" applyFont="1" applyFill="1" applyBorder="1" applyAlignment="1">
      <alignment vertical="justify"/>
      <protection/>
    </xf>
    <xf numFmtId="173" fontId="19" fillId="0" borderId="25" xfId="29" applyNumberFormat="1" applyFont="1" applyBorder="1" applyAlignment="1">
      <alignment vertical="justify"/>
      <protection/>
    </xf>
    <xf numFmtId="0" fontId="27" fillId="0" borderId="4" xfId="29" applyFont="1" applyFill="1" applyBorder="1" applyAlignment="1">
      <alignment horizontal="center" vertical="top" wrapText="1"/>
      <protection/>
    </xf>
    <xf numFmtId="173" fontId="19" fillId="3" borderId="29" xfId="29" applyNumberFormat="1" applyFont="1" applyFill="1" applyBorder="1" applyAlignment="1">
      <alignment vertical="justify"/>
      <protection/>
    </xf>
    <xf numFmtId="0" fontId="19" fillId="0" borderId="26" xfId="29" applyFont="1" applyFill="1" applyBorder="1" applyAlignment="1">
      <alignment horizontal="center" vertical="top" wrapText="1"/>
      <protection/>
    </xf>
    <xf numFmtId="0" fontId="19" fillId="0" borderId="22" xfId="29" applyFont="1" applyFill="1" applyBorder="1" applyAlignment="1">
      <alignment horizontal="center" vertical="top" wrapText="1"/>
      <protection/>
    </xf>
    <xf numFmtId="173" fontId="19" fillId="0" borderId="28" xfId="29" applyNumberFormat="1" applyFont="1" applyBorder="1" applyAlignment="1">
      <alignment vertical="justify"/>
      <protection/>
    </xf>
    <xf numFmtId="173" fontId="19" fillId="3" borderId="26" xfId="29" applyNumberFormat="1" applyFont="1" applyFill="1" applyBorder="1" applyAlignment="1">
      <alignment vertical="justify"/>
      <protection/>
    </xf>
    <xf numFmtId="173" fontId="19" fillId="0" borderId="26" xfId="29" applyNumberFormat="1" applyFont="1" applyBorder="1" applyAlignment="1">
      <alignment vertical="justify"/>
      <protection/>
    </xf>
    <xf numFmtId="0" fontId="19" fillId="0" borderId="27" xfId="29" applyFont="1" applyFill="1" applyBorder="1" applyAlignment="1">
      <alignment horizontal="center" vertical="top" wrapText="1"/>
      <protection/>
    </xf>
    <xf numFmtId="0" fontId="19" fillId="0" borderId="2" xfId="29" applyFont="1" applyFill="1" applyBorder="1" applyAlignment="1">
      <alignment horizontal="left" vertical="top" wrapText="1"/>
      <protection/>
    </xf>
    <xf numFmtId="173" fontId="19" fillId="0" borderId="3" xfId="0" applyNumberFormat="1" applyFont="1" applyBorder="1" applyAlignment="1">
      <alignment vertical="top"/>
    </xf>
    <xf numFmtId="173" fontId="19" fillId="0" borderId="1" xfId="0" applyNumberFormat="1" applyFont="1" applyBorder="1" applyAlignment="1">
      <alignment vertical="top"/>
    </xf>
    <xf numFmtId="0" fontId="19" fillId="0" borderId="24" xfId="29" applyFont="1" applyFill="1" applyBorder="1" applyAlignment="1">
      <alignment horizontal="left" vertical="top" wrapText="1"/>
      <protection/>
    </xf>
    <xf numFmtId="173" fontId="19" fillId="0" borderId="0" xfId="0" applyNumberFormat="1" applyFont="1" applyBorder="1" applyAlignment="1">
      <alignment vertical="top"/>
    </xf>
    <xf numFmtId="173" fontId="19" fillId="0" borderId="22" xfId="0" applyNumberFormat="1" applyFont="1" applyBorder="1" applyAlignment="1">
      <alignment vertical="top"/>
    </xf>
    <xf numFmtId="0" fontId="19" fillId="0" borderId="5" xfId="29" applyFont="1" applyFill="1" applyBorder="1" applyAlignment="1">
      <alignment horizontal="left" vertical="top" wrapText="1"/>
      <protection/>
    </xf>
    <xf numFmtId="173" fontId="19" fillId="0" borderId="6" xfId="0" applyNumberFormat="1" applyFont="1" applyBorder="1" applyAlignment="1">
      <alignment vertical="top"/>
    </xf>
    <xf numFmtId="173" fontId="19" fillId="0" borderId="25" xfId="0" applyNumberFormat="1" applyFont="1" applyBorder="1" applyAlignment="1">
      <alignment vertical="top"/>
    </xf>
    <xf numFmtId="173" fontId="19" fillId="3" borderId="4" xfId="29" applyNumberFormat="1" applyFont="1" applyFill="1" applyBorder="1" applyAlignment="1">
      <alignment horizontal="center" vertical="center"/>
      <protection/>
    </xf>
    <xf numFmtId="173" fontId="19" fillId="0" borderId="1" xfId="29" applyNumberFormat="1" applyFont="1" applyBorder="1" applyAlignment="1">
      <alignment horizontal="center" vertical="center"/>
      <protection/>
    </xf>
    <xf numFmtId="173" fontId="19" fillId="0" borderId="4" xfId="0" applyNumberFormat="1" applyFont="1" applyBorder="1" applyAlignment="1">
      <alignment horizontal="center" vertical="center"/>
    </xf>
    <xf numFmtId="173" fontId="19" fillId="0" borderId="1" xfId="0" applyNumberFormat="1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top"/>
    </xf>
    <xf numFmtId="0" fontId="28" fillId="3" borderId="1" xfId="29" applyFont="1" applyFill="1" applyBorder="1" applyAlignment="1">
      <alignment horizontal="left" vertical="top" wrapText="1"/>
      <protection/>
    </xf>
    <xf numFmtId="0" fontId="12" fillId="3" borderId="1" xfId="29" applyFont="1" applyFill="1" applyBorder="1" applyAlignment="1">
      <alignment vertical="center" wrapText="1"/>
      <protection/>
    </xf>
    <xf numFmtId="2" fontId="22" fillId="3" borderId="1" xfId="29" applyNumberFormat="1" applyFont="1" applyFill="1" applyBorder="1" applyAlignment="1">
      <alignment horizontal="center" vertical="center" wrapText="1"/>
      <protection/>
    </xf>
    <xf numFmtId="173" fontId="22" fillId="3" borderId="1" xfId="29" applyNumberFormat="1" applyFont="1" applyFill="1" applyBorder="1" applyAlignment="1">
      <alignment horizontal="center" vertical="center" wrapText="1"/>
      <protection/>
    </xf>
    <xf numFmtId="173" fontId="22" fillId="3" borderId="0" xfId="29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left" vertical="top"/>
    </xf>
    <xf numFmtId="0" fontId="29" fillId="3" borderId="0" xfId="0" applyFont="1" applyFill="1" applyBorder="1" applyAlignment="1">
      <alignment vertical="center" wrapText="1"/>
    </xf>
    <xf numFmtId="0" fontId="20" fillId="3" borderId="0" xfId="0" applyFont="1" applyFill="1" applyBorder="1" applyAlignment="1">
      <alignment vertical="center" wrapText="1"/>
    </xf>
    <xf numFmtId="3" fontId="29" fillId="3" borderId="0" xfId="0" applyNumberFormat="1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 applyProtection="1">
      <alignment horizontal="left" vertical="top"/>
      <protection/>
    </xf>
    <xf numFmtId="2" fontId="22" fillId="0" borderId="0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/>
    </xf>
    <xf numFmtId="0" fontId="1" fillId="0" borderId="1" xfId="0" applyNumberFormat="1" applyFont="1" applyFill="1" applyBorder="1" applyAlignment="1" applyProtection="1">
      <alignment horizontal="center" vertical="top" wrapText="1"/>
      <protection/>
    </xf>
    <xf numFmtId="0" fontId="5" fillId="0" borderId="1" xfId="0" applyNumberFormat="1" applyFont="1" applyFill="1" applyBorder="1" applyAlignment="1" applyProtection="1">
      <alignment horizontal="center" vertical="top"/>
      <protection/>
    </xf>
    <xf numFmtId="2" fontId="19" fillId="0" borderId="1" xfId="29" applyNumberFormat="1" applyFont="1" applyFill="1" applyBorder="1" applyAlignment="1">
      <alignment horizontal="center" vertical="center" wrapText="1"/>
      <protection/>
    </xf>
    <xf numFmtId="173" fontId="19" fillId="0" borderId="1" xfId="29" applyNumberFormat="1" applyFont="1" applyFill="1" applyBorder="1" applyAlignment="1">
      <alignment horizontal="center" vertical="center" wrapText="1"/>
      <protection/>
    </xf>
    <xf numFmtId="14" fontId="0" fillId="0" borderId="1" xfId="0" applyNumberFormat="1" applyFont="1" applyFill="1" applyBorder="1" applyAlignment="1" applyProtection="1">
      <alignment vertical="top"/>
      <protection/>
    </xf>
    <xf numFmtId="180" fontId="0" fillId="0" borderId="1" xfId="0" applyNumberFormat="1" applyFill="1" applyBorder="1" applyAlignment="1">
      <alignment horizontal="left"/>
    </xf>
    <xf numFmtId="0" fontId="5" fillId="0" borderId="23" xfId="0" applyNumberFormat="1" applyFont="1" applyFill="1" applyBorder="1" applyAlignment="1" applyProtection="1">
      <alignment horizontal="center" vertical="top"/>
      <protection/>
    </xf>
    <xf numFmtId="0" fontId="5" fillId="0" borderId="23" xfId="0" applyNumberFormat="1" applyFont="1" applyFill="1" applyBorder="1" applyAlignment="1" applyProtection="1">
      <alignment vertical="top"/>
      <protection/>
    </xf>
    <xf numFmtId="0" fontId="1" fillId="0" borderId="23" xfId="0" applyNumberFormat="1" applyFont="1" applyFill="1" applyBorder="1" applyAlignment="1" applyProtection="1">
      <alignment vertical="top"/>
      <protection/>
    </xf>
    <xf numFmtId="14" fontId="0" fillId="0" borderId="1" xfId="0" applyNumberFormat="1" applyFill="1" applyBorder="1" applyAlignment="1">
      <alignment horizontal="left"/>
    </xf>
    <xf numFmtId="0" fontId="30" fillId="4" borderId="30" xfId="0" applyNumberFormat="1" applyFont="1" applyFill="1" applyBorder="1" applyAlignment="1" applyProtection="1">
      <alignment horizontal="centerContinuous" vertical="top" wrapText="1"/>
      <protection/>
    </xf>
    <xf numFmtId="0" fontId="30" fillId="4" borderId="31" xfId="0" applyNumberFormat="1" applyFont="1" applyFill="1" applyBorder="1" applyAlignment="1" applyProtection="1">
      <alignment horizontal="centerContinuous" vertical="top" wrapText="1"/>
      <protection/>
    </xf>
    <xf numFmtId="0" fontId="30" fillId="4" borderId="32" xfId="0" applyNumberFormat="1" applyFont="1" applyFill="1" applyBorder="1" applyAlignment="1" applyProtection="1">
      <alignment horizontal="centerContinuous" vertical="top" wrapText="1"/>
      <protection/>
    </xf>
    <xf numFmtId="0" fontId="5" fillId="5" borderId="13" xfId="0" applyNumberFormat="1" applyFont="1" applyFill="1" applyBorder="1" applyAlignment="1" applyProtection="1">
      <alignment horizontal="center" vertical="top"/>
      <protection/>
    </xf>
    <xf numFmtId="0" fontId="5" fillId="5" borderId="1" xfId="0" applyNumberFormat="1" applyFont="1" applyFill="1" applyBorder="1" applyAlignment="1" applyProtection="1">
      <alignment vertical="top"/>
      <protection/>
    </xf>
    <xf numFmtId="0" fontId="15" fillId="5" borderId="1" xfId="0" applyNumberFormat="1" applyFont="1" applyFill="1" applyBorder="1" applyAlignment="1" applyProtection="1">
      <alignment vertical="top"/>
      <protection/>
    </xf>
    <xf numFmtId="0" fontId="0" fillId="5" borderId="14" xfId="0" applyNumberFormat="1" applyFont="1" applyFill="1" applyBorder="1" applyAlignment="1" applyProtection="1">
      <alignment vertical="top"/>
      <protection/>
    </xf>
    <xf numFmtId="0" fontId="5" fillId="5" borderId="1" xfId="0" applyNumberFormat="1" applyFont="1" applyFill="1" applyBorder="1" applyAlignment="1" applyProtection="1">
      <alignment vertical="top" wrapText="1"/>
      <protection/>
    </xf>
    <xf numFmtId="0" fontId="0" fillId="6" borderId="14" xfId="0" applyNumberFormat="1" applyFont="1" applyFill="1" applyBorder="1" applyAlignment="1" applyProtection="1">
      <alignment vertical="top"/>
      <protection/>
    </xf>
    <xf numFmtId="16" fontId="5" fillId="5" borderId="33" xfId="0" applyNumberFormat="1" applyFont="1" applyFill="1" applyBorder="1" applyAlignment="1" applyProtection="1">
      <alignment horizontal="center" vertical="top"/>
      <protection/>
    </xf>
    <xf numFmtId="0" fontId="32" fillId="0" borderId="0" xfId="0" applyFont="1" applyBorder="1" applyAlignment="1">
      <alignment vertical="top"/>
    </xf>
    <xf numFmtId="0" fontId="5" fillId="5" borderId="33" xfId="0" applyNumberFormat="1" applyFont="1" applyFill="1" applyBorder="1" applyAlignment="1" applyProtection="1">
      <alignment horizontal="center" vertical="top"/>
      <protection/>
    </xf>
    <xf numFmtId="0" fontId="5" fillId="5" borderId="29" xfId="0" applyNumberFormat="1" applyFont="1" applyFill="1" applyBorder="1" applyAlignment="1" applyProtection="1">
      <alignment vertical="top"/>
      <protection/>
    </xf>
    <xf numFmtId="2" fontId="0" fillId="0" borderId="0" xfId="0" applyNumberFormat="1" applyFont="1" applyFill="1" applyBorder="1" applyAlignment="1" applyProtection="1">
      <alignment vertical="top"/>
      <protection/>
    </xf>
    <xf numFmtId="0" fontId="5" fillId="0" borderId="33" xfId="0" applyNumberFormat="1" applyFont="1" applyFill="1" applyBorder="1" applyAlignment="1" applyProtection="1">
      <alignment horizontal="right" vertical="top"/>
      <protection/>
    </xf>
    <xf numFmtId="0" fontId="5" fillId="7" borderId="29" xfId="0" applyNumberFormat="1" applyFont="1" applyFill="1" applyBorder="1" applyAlignment="1" applyProtection="1">
      <alignment vertical="top"/>
      <protection/>
    </xf>
    <xf numFmtId="0" fontId="5" fillId="0" borderId="29" xfId="0" applyNumberFormat="1" applyFont="1" applyFill="1" applyBorder="1" applyAlignment="1" applyProtection="1">
      <alignment vertical="top"/>
      <protection/>
    </xf>
    <xf numFmtId="0" fontId="0" fillId="0" borderId="34" xfId="0" applyNumberFormat="1" applyFont="1" applyFill="1" applyBorder="1" applyAlignment="1" applyProtection="1">
      <alignment vertical="top"/>
      <protection/>
    </xf>
    <xf numFmtId="0" fontId="5" fillId="0" borderId="33" xfId="0" applyNumberFormat="1" applyFont="1" applyFill="1" applyBorder="1" applyAlignment="1" applyProtection="1">
      <alignment horizontal="left" vertical="top"/>
      <protection/>
    </xf>
    <xf numFmtId="0" fontId="5" fillId="0" borderId="10" xfId="0" applyNumberFormat="1" applyFont="1" applyFill="1" applyBorder="1" applyAlignment="1" applyProtection="1">
      <alignment vertical="top"/>
      <protection/>
    </xf>
    <xf numFmtId="0" fontId="0" fillId="0" borderId="26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5" fillId="0" borderId="24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0" fillId="0" borderId="27" xfId="0" applyNumberFormat="1" applyFont="1" applyFill="1" applyBorder="1" applyAlignment="1" applyProtection="1">
      <alignment vertical="top"/>
      <protection/>
    </xf>
    <xf numFmtId="0" fontId="5" fillId="0" borderId="6" xfId="0" applyNumberFormat="1" applyFont="1" applyFill="1" applyBorder="1" applyAlignment="1" applyProtection="1">
      <alignment vertical="top"/>
      <protection/>
    </xf>
    <xf numFmtId="0" fontId="0" fillId="0" borderId="28" xfId="0" applyNumberFormat="1" applyFont="1" applyFill="1" applyBorder="1" applyAlignment="1" applyProtection="1">
      <alignment vertical="top"/>
      <protection/>
    </xf>
    <xf numFmtId="2" fontId="0" fillId="0" borderId="28" xfId="0" applyNumberFormat="1" applyFont="1" applyFill="1" applyBorder="1" applyAlignment="1" applyProtection="1">
      <alignment vertical="top"/>
      <protection/>
    </xf>
    <xf numFmtId="0" fontId="5" fillId="8" borderId="5" xfId="0" applyNumberFormat="1" applyFont="1" applyFill="1" applyBorder="1" applyAlignment="1" applyProtection="1">
      <alignment horizontal="centerContinuous" vertical="top"/>
      <protection/>
    </xf>
    <xf numFmtId="0" fontId="5" fillId="8" borderId="6" xfId="0" applyNumberFormat="1" applyFont="1" applyFill="1" applyBorder="1" applyAlignment="1" applyProtection="1">
      <alignment horizontal="centerContinuous" vertical="top"/>
      <protection/>
    </xf>
    <xf numFmtId="0" fontId="5" fillId="8" borderId="28" xfId="0" applyNumberFormat="1" applyFont="1" applyFill="1" applyBorder="1" applyAlignment="1" applyProtection="1">
      <alignment horizontal="centerContinuous" vertical="top"/>
      <protection/>
    </xf>
    <xf numFmtId="0" fontId="5" fillId="8" borderId="1" xfId="0" applyNumberFormat="1" applyFont="1" applyFill="1" applyBorder="1" applyAlignment="1" applyProtection="1">
      <alignment horizontal="center" vertical="top"/>
      <protection/>
    </xf>
    <xf numFmtId="0" fontId="5" fillId="8" borderId="1" xfId="0" applyNumberFormat="1" applyFont="1" applyFill="1" applyBorder="1" applyAlignment="1" applyProtection="1">
      <alignment vertical="top"/>
      <protection/>
    </xf>
    <xf numFmtId="0" fontId="0" fillId="8" borderId="1" xfId="0" applyNumberFormat="1" applyFont="1" applyFill="1" applyBorder="1" applyAlignment="1" applyProtection="1">
      <alignment vertical="top"/>
      <protection/>
    </xf>
    <xf numFmtId="0" fontId="5" fillId="8" borderId="23" xfId="0" applyNumberFormat="1" applyFont="1" applyFill="1" applyBorder="1" applyAlignment="1" applyProtection="1">
      <alignment vertical="top"/>
      <protection/>
    </xf>
    <xf numFmtId="0" fontId="0" fillId="8" borderId="23" xfId="0" applyNumberFormat="1" applyFont="1" applyFill="1" applyBorder="1" applyAlignment="1" applyProtection="1">
      <alignment vertical="top"/>
      <protection/>
    </xf>
    <xf numFmtId="0" fontId="5" fillId="2" borderId="30" xfId="0" applyNumberFormat="1" applyFont="1" applyFill="1" applyBorder="1" applyAlignment="1" applyProtection="1">
      <alignment horizontal="centerContinuous" vertical="top"/>
      <protection/>
    </xf>
    <xf numFmtId="0" fontId="5" fillId="2" borderId="31" xfId="0" applyNumberFormat="1" applyFont="1" applyFill="1" applyBorder="1" applyAlignment="1" applyProtection="1">
      <alignment horizontal="centerContinuous" vertical="top"/>
      <protection/>
    </xf>
    <xf numFmtId="0" fontId="5" fillId="2" borderId="32" xfId="0" applyNumberFormat="1" applyFont="1" applyFill="1" applyBorder="1" applyAlignment="1" applyProtection="1">
      <alignment horizontal="centerContinuous" vertical="top"/>
      <protection/>
    </xf>
    <xf numFmtId="0" fontId="5" fillId="2" borderId="13" xfId="0" applyNumberFormat="1" applyFont="1" applyFill="1" applyBorder="1" applyAlignment="1" applyProtection="1">
      <alignment horizontal="center" vertical="top"/>
      <protection/>
    </xf>
    <xf numFmtId="0" fontId="5" fillId="2" borderId="1" xfId="0" applyNumberFormat="1" applyFont="1" applyFill="1" applyBorder="1" applyAlignment="1" applyProtection="1">
      <alignment vertical="top" wrapText="1"/>
      <protection/>
    </xf>
    <xf numFmtId="0" fontId="5" fillId="2" borderId="1" xfId="0" applyNumberFormat="1" applyFont="1" applyFill="1" applyBorder="1" applyAlignment="1" applyProtection="1">
      <alignment vertical="top"/>
      <protection/>
    </xf>
    <xf numFmtId="0" fontId="0" fillId="2" borderId="14" xfId="0" applyNumberFormat="1" applyFont="1" applyFill="1" applyBorder="1" applyAlignment="1" applyProtection="1">
      <alignment vertical="top"/>
      <protection/>
    </xf>
    <xf numFmtId="0" fontId="30" fillId="5" borderId="35" xfId="0" applyNumberFormat="1" applyFont="1" applyFill="1" applyBorder="1" applyAlignment="1" applyProtection="1">
      <alignment horizontal="centerContinuous" vertical="top"/>
      <protection/>
    </xf>
    <xf numFmtId="0" fontId="5" fillId="5" borderId="3" xfId="0" applyNumberFormat="1" applyFont="1" applyFill="1" applyBorder="1" applyAlignment="1" applyProtection="1">
      <alignment horizontal="centerContinuous" vertical="top"/>
      <protection/>
    </xf>
    <xf numFmtId="0" fontId="5" fillId="5" borderId="36" xfId="0" applyNumberFormat="1" applyFont="1" applyFill="1" applyBorder="1" applyAlignment="1" applyProtection="1">
      <alignment horizontal="centerContinuous" vertical="top"/>
      <protection/>
    </xf>
    <xf numFmtId="0" fontId="2" fillId="5" borderId="1" xfId="0" applyNumberFormat="1" applyFont="1" applyFill="1" applyBorder="1" applyAlignment="1" applyProtection="1">
      <alignment vertical="top"/>
      <protection/>
    </xf>
    <xf numFmtId="0" fontId="33" fillId="9" borderId="0" xfId="0" applyNumberFormat="1" applyFont="1" applyFill="1" applyBorder="1" applyAlignment="1" applyProtection="1">
      <alignment vertical="top"/>
      <protection/>
    </xf>
    <xf numFmtId="0" fontId="5" fillId="5" borderId="15" xfId="0" applyNumberFormat="1" applyFont="1" applyFill="1" applyBorder="1" applyAlignment="1" applyProtection="1">
      <alignment horizontal="center" vertical="top"/>
      <protection/>
    </xf>
    <xf numFmtId="0" fontId="5" fillId="5" borderId="21" xfId="0" applyNumberFormat="1" applyFont="1" applyFill="1" applyBorder="1" applyAlignment="1" applyProtection="1">
      <alignment vertical="top" wrapText="1"/>
      <protection/>
    </xf>
    <xf numFmtId="0" fontId="5" fillId="5" borderId="21" xfId="0" applyNumberFormat="1" applyFont="1" applyFill="1" applyBorder="1" applyAlignment="1" applyProtection="1">
      <alignment vertical="top"/>
      <protection/>
    </xf>
    <xf numFmtId="0" fontId="0" fillId="5" borderId="20" xfId="0" applyNumberFormat="1" applyFont="1" applyFill="1" applyBorder="1" applyAlignment="1" applyProtection="1">
      <alignment vertical="top"/>
      <protection/>
    </xf>
    <xf numFmtId="0" fontId="2" fillId="5" borderId="1" xfId="0" applyNumberFormat="1" applyFont="1" applyFill="1" applyBorder="1" applyAlignment="1" applyProtection="1">
      <alignment vertical="top"/>
      <protection/>
    </xf>
    <xf numFmtId="4" fontId="2" fillId="5" borderId="1" xfId="0" applyNumberFormat="1" applyFont="1" applyFill="1" applyBorder="1" applyAlignment="1" applyProtection="1">
      <alignment wrapText="1"/>
      <protection/>
    </xf>
    <xf numFmtId="0" fontId="5" fillId="10" borderId="2" xfId="0" applyNumberFormat="1" applyFont="1" applyFill="1" applyBorder="1" applyAlignment="1" applyProtection="1">
      <alignment horizontal="centerContinuous" vertical="top"/>
      <protection/>
    </xf>
    <xf numFmtId="0" fontId="5" fillId="10" borderId="3" xfId="0" applyNumberFormat="1" applyFont="1" applyFill="1" applyBorder="1" applyAlignment="1" applyProtection="1">
      <alignment horizontal="centerContinuous" vertical="top"/>
      <protection/>
    </xf>
    <xf numFmtId="0" fontId="5" fillId="10" borderId="4" xfId="0" applyNumberFormat="1" applyFont="1" applyFill="1" applyBorder="1" applyAlignment="1" applyProtection="1">
      <alignment horizontal="centerContinuous" vertical="top"/>
      <protection/>
    </xf>
    <xf numFmtId="0" fontId="5" fillId="10" borderId="1" xfId="0" applyNumberFormat="1" applyFont="1" applyFill="1" applyBorder="1" applyAlignment="1" applyProtection="1">
      <alignment horizontal="center" vertical="top"/>
      <protection/>
    </xf>
    <xf numFmtId="0" fontId="5" fillId="10" borderId="1" xfId="0" applyNumberFormat="1" applyFont="1" applyFill="1" applyBorder="1" applyAlignment="1" applyProtection="1">
      <alignment vertical="top"/>
      <protection/>
    </xf>
    <xf numFmtId="0" fontId="34" fillId="10" borderId="1" xfId="0" applyNumberFormat="1" applyFont="1" applyFill="1" applyBorder="1" applyAlignment="1" applyProtection="1">
      <alignment vertical="top"/>
      <protection/>
    </xf>
    <xf numFmtId="0" fontId="0" fillId="10" borderId="1" xfId="0" applyNumberFormat="1" applyFont="1" applyFill="1" applyBorder="1" applyAlignment="1" applyProtection="1">
      <alignment vertical="top"/>
      <protection/>
    </xf>
    <xf numFmtId="0" fontId="5" fillId="10" borderId="1" xfId="0" applyNumberFormat="1" applyFont="1" applyFill="1" applyBorder="1" applyAlignment="1" applyProtection="1">
      <alignment vertical="top" wrapText="1"/>
      <protection/>
    </xf>
    <xf numFmtId="0" fontId="6" fillId="0" borderId="0" xfId="30" applyNumberFormat="1" applyFont="1" applyFill="1" applyBorder="1" applyAlignment="1" applyProtection="1">
      <alignment vertical="top"/>
      <protection/>
    </xf>
    <xf numFmtId="0" fontId="0" fillId="0" borderId="0" xfId="30" applyNumberFormat="1" applyFont="1" applyFill="1" applyBorder="1" applyAlignment="1" applyProtection="1">
      <alignment vertical="top"/>
      <protection/>
    </xf>
    <xf numFmtId="0" fontId="44" fillId="0" borderId="0" xfId="30" applyNumberFormat="1" applyFont="1" applyFill="1" applyBorder="1" applyAlignment="1" applyProtection="1">
      <alignment vertical="top"/>
      <protection/>
    </xf>
    <xf numFmtId="0" fontId="1" fillId="0" borderId="37" xfId="30" applyNumberFormat="1" applyFont="1" applyFill="1" applyBorder="1" applyAlignment="1" applyProtection="1">
      <alignment horizontal="center" vertical="top" wrapText="1"/>
      <protection/>
    </xf>
    <xf numFmtId="0" fontId="1" fillId="0" borderId="25" xfId="30" applyNumberFormat="1" applyFont="1" applyFill="1" applyBorder="1" applyAlignment="1" applyProtection="1">
      <alignment vertical="top"/>
      <protection/>
    </xf>
    <xf numFmtId="0" fontId="1" fillId="0" borderId="38" xfId="30" applyNumberFormat="1" applyFont="1" applyFill="1" applyBorder="1" applyAlignment="1" applyProtection="1">
      <alignment vertical="top"/>
      <protection/>
    </xf>
    <xf numFmtId="0" fontId="5" fillId="0" borderId="13" xfId="30" applyNumberFormat="1" applyFont="1" applyFill="1" applyBorder="1" applyAlignment="1" applyProtection="1">
      <alignment horizontal="center" vertical="top"/>
      <protection/>
    </xf>
    <xf numFmtId="0" fontId="5" fillId="0" borderId="1" xfId="30" applyNumberFormat="1" applyFont="1" applyFill="1" applyBorder="1" applyAlignment="1" applyProtection="1">
      <alignment vertical="top"/>
      <protection/>
    </xf>
    <xf numFmtId="0" fontId="1" fillId="0" borderId="1" xfId="30" applyNumberFormat="1" applyFont="1" applyFill="1" applyBorder="1" applyAlignment="1" applyProtection="1">
      <alignment vertical="top"/>
      <protection/>
    </xf>
    <xf numFmtId="14" fontId="0" fillId="0" borderId="14" xfId="30" applyNumberFormat="1" applyFont="1" applyFill="1" applyBorder="1" applyAlignment="1" applyProtection="1">
      <alignment horizontal="right" vertical="top"/>
      <protection/>
    </xf>
    <xf numFmtId="0" fontId="5" fillId="0" borderId="15" xfId="30" applyNumberFormat="1" applyFont="1" applyFill="1" applyBorder="1" applyAlignment="1" applyProtection="1">
      <alignment horizontal="center" vertical="top"/>
      <protection/>
    </xf>
    <xf numFmtId="0" fontId="5" fillId="0" borderId="21" xfId="30" applyNumberFormat="1" applyFont="1" applyFill="1" applyBorder="1" applyAlignment="1" applyProtection="1">
      <alignment vertical="top"/>
      <protection/>
    </xf>
    <xf numFmtId="0" fontId="1" fillId="0" borderId="21" xfId="30" applyNumberFormat="1" applyFont="1" applyFill="1" applyBorder="1" applyAlignment="1" applyProtection="1">
      <alignment vertical="top"/>
      <protection/>
    </xf>
    <xf numFmtId="14" fontId="0" fillId="0" borderId="20" xfId="30" applyNumberFormat="1" applyFont="1" applyFill="1" applyBorder="1" applyAlignment="1" applyProtection="1">
      <alignment horizontal="right" vertical="top"/>
      <protection/>
    </xf>
    <xf numFmtId="0" fontId="30" fillId="4" borderId="30" xfId="30" applyNumberFormat="1" applyFont="1" applyFill="1" applyBorder="1" applyAlignment="1" applyProtection="1">
      <alignment horizontal="centerContinuous" vertical="top" wrapText="1"/>
      <protection/>
    </xf>
    <xf numFmtId="0" fontId="30" fillId="4" borderId="31" xfId="30" applyNumberFormat="1" applyFont="1" applyFill="1" applyBorder="1" applyAlignment="1" applyProtection="1">
      <alignment horizontal="centerContinuous" vertical="top" wrapText="1"/>
      <protection/>
    </xf>
    <xf numFmtId="0" fontId="30" fillId="4" borderId="32" xfId="30" applyNumberFormat="1" applyFont="1" applyFill="1" applyBorder="1" applyAlignment="1" applyProtection="1">
      <alignment horizontal="centerContinuous" vertical="top" wrapText="1"/>
      <protection/>
    </xf>
    <xf numFmtId="0" fontId="5" fillId="5" borderId="13" xfId="30" applyNumberFormat="1" applyFont="1" applyFill="1" applyBorder="1" applyAlignment="1" applyProtection="1">
      <alignment horizontal="center" vertical="top"/>
      <protection/>
    </xf>
    <xf numFmtId="0" fontId="5" fillId="5" borderId="1" xfId="30" applyNumberFormat="1" applyFont="1" applyFill="1" applyBorder="1" applyAlignment="1" applyProtection="1">
      <alignment vertical="top"/>
      <protection/>
    </xf>
    <xf numFmtId="0" fontId="15" fillId="5" borderId="1" xfId="30" applyNumberFormat="1" applyFont="1" applyFill="1" applyBorder="1" applyAlignment="1" applyProtection="1">
      <alignment vertical="top"/>
      <protection/>
    </xf>
    <xf numFmtId="173" fontId="0" fillId="5" borderId="14" xfId="30" applyNumberFormat="1" applyFont="1" applyFill="1" applyBorder="1" applyAlignment="1" applyProtection="1">
      <alignment vertical="top"/>
      <protection/>
    </xf>
    <xf numFmtId="0" fontId="5" fillId="5" borderId="1" xfId="30" applyNumberFormat="1" applyFont="1" applyFill="1" applyBorder="1" applyAlignment="1" applyProtection="1">
      <alignment vertical="top" wrapText="1"/>
      <protection/>
    </xf>
    <xf numFmtId="173" fontId="0" fillId="6" borderId="14" xfId="30" applyNumberFormat="1" applyFont="1" applyFill="1" applyBorder="1" applyAlignment="1" applyProtection="1">
      <alignment vertical="top"/>
      <protection/>
    </xf>
    <xf numFmtId="0" fontId="5" fillId="5" borderId="39" xfId="30" applyNumberFormat="1" applyFont="1" applyFill="1" applyBorder="1" applyAlignment="1" applyProtection="1">
      <alignment horizontal="center" vertical="top"/>
      <protection/>
    </xf>
    <xf numFmtId="0" fontId="5" fillId="5" borderId="23" xfId="30" applyNumberFormat="1" applyFont="1" applyFill="1" applyBorder="1" applyAlignment="1" applyProtection="1">
      <alignment vertical="top"/>
      <protection/>
    </xf>
    <xf numFmtId="173" fontId="0" fillId="6" borderId="16" xfId="30" applyNumberFormat="1" applyFont="1" applyFill="1" applyBorder="1" applyAlignment="1" applyProtection="1">
      <alignment vertical="top"/>
      <protection/>
    </xf>
    <xf numFmtId="16" fontId="5" fillId="5" borderId="33" xfId="30" applyNumberFormat="1" applyFont="1" applyFill="1" applyBorder="1" applyAlignment="1" applyProtection="1">
      <alignment horizontal="center" vertical="top"/>
      <protection/>
    </xf>
    <xf numFmtId="0" fontId="5" fillId="5" borderId="33" xfId="30" applyNumberFormat="1" applyFont="1" applyFill="1" applyBorder="1" applyAlignment="1" applyProtection="1">
      <alignment horizontal="center" vertical="top"/>
      <protection/>
    </xf>
    <xf numFmtId="0" fontId="5" fillId="5" borderId="29" xfId="30" applyNumberFormat="1" applyFont="1" applyFill="1" applyBorder="1" applyAlignment="1" applyProtection="1">
      <alignment vertical="top"/>
      <protection/>
    </xf>
    <xf numFmtId="0" fontId="5" fillId="5" borderId="40" xfId="30" applyNumberFormat="1" applyFont="1" applyFill="1" applyBorder="1" applyAlignment="1" applyProtection="1">
      <alignment horizontal="center" vertical="top"/>
      <protection/>
    </xf>
    <xf numFmtId="0" fontId="5" fillId="5" borderId="41" xfId="30" applyNumberFormat="1" applyFont="1" applyFill="1" applyBorder="1" applyAlignment="1" applyProtection="1">
      <alignment vertical="top"/>
      <protection/>
    </xf>
    <xf numFmtId="0" fontId="5" fillId="5" borderId="21" xfId="30" applyNumberFormat="1" applyFont="1" applyFill="1" applyBorder="1" applyAlignment="1" applyProtection="1">
      <alignment vertical="top"/>
      <protection/>
    </xf>
    <xf numFmtId="173" fontId="0" fillId="5" borderId="20" xfId="30" applyNumberFormat="1" applyFont="1" applyFill="1" applyBorder="1" applyAlignment="1" applyProtection="1">
      <alignment vertical="top"/>
      <protection/>
    </xf>
    <xf numFmtId="0" fontId="5" fillId="0" borderId="42" xfId="30" applyNumberFormat="1" applyFont="1" applyFill="1" applyBorder="1" applyAlignment="1" applyProtection="1">
      <alignment horizontal="left" vertical="top"/>
      <protection/>
    </xf>
    <xf numFmtId="0" fontId="5" fillId="0" borderId="43" xfId="30" applyNumberFormat="1" applyFont="1" applyFill="1" applyBorder="1" applyAlignment="1" applyProtection="1">
      <alignment vertical="top"/>
      <protection/>
    </xf>
    <xf numFmtId="0" fontId="5" fillId="0" borderId="44" xfId="30" applyNumberFormat="1" applyFont="1" applyFill="1" applyBorder="1" applyAlignment="1" applyProtection="1">
      <alignment horizontal="left" vertical="top"/>
      <protection/>
    </xf>
    <xf numFmtId="0" fontId="5" fillId="0" borderId="24" xfId="30" applyNumberFormat="1" applyFont="1" applyFill="1" applyBorder="1" applyAlignment="1" applyProtection="1">
      <alignment vertical="top"/>
      <protection/>
    </xf>
    <xf numFmtId="0" fontId="5" fillId="0" borderId="0" xfId="30" applyNumberFormat="1" applyFont="1" applyFill="1" applyBorder="1" applyAlignment="1" applyProtection="1">
      <alignment vertical="top"/>
      <protection/>
    </xf>
    <xf numFmtId="0" fontId="0" fillId="0" borderId="45" xfId="30" applyNumberFormat="1" applyFont="1" applyFill="1" applyBorder="1" applyAlignment="1" applyProtection="1">
      <alignment vertical="top"/>
      <protection/>
    </xf>
    <xf numFmtId="0" fontId="5" fillId="0" borderId="46" xfId="30" applyNumberFormat="1" applyFont="1" applyFill="1" applyBorder="1" applyAlignment="1" applyProtection="1">
      <alignment horizontal="left" vertical="top"/>
      <protection/>
    </xf>
    <xf numFmtId="0" fontId="5" fillId="0" borderId="47" xfId="30" applyNumberFormat="1" applyFont="1" applyFill="1" applyBorder="1" applyAlignment="1" applyProtection="1">
      <alignment vertical="top"/>
      <protection/>
    </xf>
    <xf numFmtId="0" fontId="5" fillId="0" borderId="48" xfId="30" applyNumberFormat="1" applyFont="1" applyFill="1" applyBorder="1" applyAlignment="1" applyProtection="1">
      <alignment vertical="top"/>
      <protection/>
    </xf>
    <xf numFmtId="173" fontId="0" fillId="0" borderId="49" xfId="30" applyNumberFormat="1" applyFont="1" applyFill="1" applyBorder="1" applyAlignment="1" applyProtection="1">
      <alignment vertical="top"/>
      <protection/>
    </xf>
    <xf numFmtId="0" fontId="30" fillId="8" borderId="5" xfId="30" applyNumberFormat="1" applyFont="1" applyFill="1" applyBorder="1" applyAlignment="1" applyProtection="1">
      <alignment horizontal="centerContinuous" vertical="top"/>
      <protection/>
    </xf>
    <xf numFmtId="0" fontId="30" fillId="8" borderId="30" xfId="30" applyNumberFormat="1" applyFont="1" applyFill="1" applyBorder="1" applyAlignment="1" applyProtection="1">
      <alignment horizontal="centerContinuous" vertical="top"/>
      <protection/>
    </xf>
    <xf numFmtId="0" fontId="30" fillId="8" borderId="31" xfId="30" applyNumberFormat="1" applyFont="1" applyFill="1" applyBorder="1" applyAlignment="1" applyProtection="1">
      <alignment horizontal="centerContinuous" vertical="top"/>
      <protection/>
    </xf>
    <xf numFmtId="0" fontId="30" fillId="8" borderId="32" xfId="30" applyNumberFormat="1" applyFont="1" applyFill="1" applyBorder="1" applyAlignment="1" applyProtection="1">
      <alignment horizontal="centerContinuous" vertical="top"/>
      <protection/>
    </xf>
    <xf numFmtId="0" fontId="44" fillId="4" borderId="0" xfId="30" applyNumberFormat="1" applyFont="1" applyFill="1" applyBorder="1" applyAlignment="1" applyProtection="1">
      <alignment vertical="top"/>
      <protection/>
    </xf>
    <xf numFmtId="0" fontId="0" fillId="4" borderId="0" xfId="30" applyNumberFormat="1" applyFont="1" applyFill="1" applyBorder="1" applyAlignment="1" applyProtection="1">
      <alignment vertical="top"/>
      <protection/>
    </xf>
    <xf numFmtId="0" fontId="5" fillId="8" borderId="2" xfId="30" applyNumberFormat="1" applyFont="1" applyFill="1" applyBorder="1" applyAlignment="1" applyProtection="1">
      <alignment horizontal="center" vertical="top"/>
      <protection/>
    </xf>
    <xf numFmtId="0" fontId="5" fillId="8" borderId="13" xfId="30" applyNumberFormat="1" applyFont="1" applyFill="1" applyBorder="1" applyAlignment="1" applyProtection="1">
      <alignment vertical="top"/>
      <protection/>
    </xf>
    <xf numFmtId="0" fontId="5" fillId="8" borderId="1" xfId="30" applyNumberFormat="1" applyFont="1" applyFill="1" applyBorder="1" applyAlignment="1" applyProtection="1">
      <alignment vertical="top"/>
      <protection/>
    </xf>
    <xf numFmtId="0" fontId="0" fillId="8" borderId="14" xfId="30" applyNumberFormat="1" applyFont="1" applyFill="1" applyBorder="1" applyAlignment="1" applyProtection="1">
      <alignment vertical="top"/>
      <protection/>
    </xf>
    <xf numFmtId="0" fontId="5" fillId="8" borderId="15" xfId="30" applyNumberFormat="1" applyFont="1" applyFill="1" applyBorder="1" applyAlignment="1" applyProtection="1">
      <alignment vertical="top"/>
      <protection/>
    </xf>
    <xf numFmtId="0" fontId="5" fillId="8" borderId="21" xfId="30" applyNumberFormat="1" applyFont="1" applyFill="1" applyBorder="1" applyAlignment="1" applyProtection="1">
      <alignment vertical="top"/>
      <protection/>
    </xf>
    <xf numFmtId="173" fontId="0" fillId="8" borderId="20" xfId="30" applyNumberFormat="1" applyFont="1" applyFill="1" applyBorder="1" applyAlignment="1" applyProtection="1">
      <alignment vertical="top"/>
      <protection/>
    </xf>
    <xf numFmtId="0" fontId="5" fillId="2" borderId="13" xfId="30" applyNumberFormat="1" applyFont="1" applyFill="1" applyBorder="1" applyAlignment="1" applyProtection="1">
      <alignment horizontal="center" vertical="top"/>
      <protection/>
    </xf>
    <xf numFmtId="0" fontId="5" fillId="2" borderId="1" xfId="30" applyNumberFormat="1" applyFont="1" applyFill="1" applyBorder="1" applyAlignment="1" applyProtection="1">
      <alignment vertical="top" wrapText="1"/>
      <protection/>
    </xf>
    <xf numFmtId="0" fontId="5" fillId="2" borderId="1" xfId="30" applyNumberFormat="1" applyFont="1" applyFill="1" applyBorder="1" applyAlignment="1" applyProtection="1">
      <alignment vertical="top"/>
      <protection/>
    </xf>
    <xf numFmtId="173" fontId="0" fillId="2" borderId="14" xfId="30" applyNumberFormat="1" applyFont="1" applyFill="1" applyBorder="1" applyAlignment="1" applyProtection="1">
      <alignment vertical="top"/>
      <protection/>
    </xf>
    <xf numFmtId="0" fontId="5" fillId="2" borderId="15" xfId="30" applyNumberFormat="1" applyFont="1" applyFill="1" applyBorder="1" applyAlignment="1" applyProtection="1">
      <alignment horizontal="center" vertical="top"/>
      <protection/>
    </xf>
    <xf numFmtId="0" fontId="5" fillId="2" borderId="21" xfId="30" applyNumberFormat="1" applyFont="1" applyFill="1" applyBorder="1" applyAlignment="1" applyProtection="1">
      <alignment vertical="top"/>
      <protection/>
    </xf>
    <xf numFmtId="173" fontId="0" fillId="2" borderId="20" xfId="30" applyNumberFormat="1" applyFont="1" applyFill="1" applyBorder="1" applyAlignment="1" applyProtection="1">
      <alignment vertical="top"/>
      <protection/>
    </xf>
    <xf numFmtId="0" fontId="30" fillId="4" borderId="30" xfId="30" applyNumberFormat="1" applyFont="1" applyFill="1" applyBorder="1" applyAlignment="1" applyProtection="1">
      <alignment horizontal="centerContinuous" vertical="top"/>
      <protection/>
    </xf>
    <xf numFmtId="0" fontId="5" fillId="4" borderId="30" xfId="30" applyNumberFormat="1" applyFont="1" applyFill="1" applyBorder="1" applyAlignment="1" applyProtection="1">
      <alignment horizontal="centerContinuous" vertical="top"/>
      <protection/>
    </xf>
    <xf numFmtId="0" fontId="5" fillId="4" borderId="31" xfId="30" applyNumberFormat="1" applyFont="1" applyFill="1" applyBorder="1" applyAlignment="1" applyProtection="1">
      <alignment horizontal="centerContinuous" vertical="top"/>
      <protection/>
    </xf>
    <xf numFmtId="0" fontId="5" fillId="4" borderId="32" xfId="30" applyNumberFormat="1" applyFont="1" applyFill="1" applyBorder="1" applyAlignment="1" applyProtection="1">
      <alignment horizontal="centerContinuous" vertical="top"/>
      <protection/>
    </xf>
    <xf numFmtId="0" fontId="5" fillId="5" borderId="35" xfId="30" applyNumberFormat="1" applyFont="1" applyFill="1" applyBorder="1" applyAlignment="1" applyProtection="1">
      <alignment horizontal="center" vertical="top"/>
      <protection/>
    </xf>
    <xf numFmtId="0" fontId="15" fillId="5" borderId="13" xfId="30" applyNumberFormat="1" applyFont="1" applyFill="1" applyBorder="1" applyAlignment="1" applyProtection="1">
      <alignment vertical="top"/>
      <protection/>
    </xf>
    <xf numFmtId="0" fontId="0" fillId="5" borderId="14" xfId="30" applyNumberFormat="1" applyFont="1" applyFill="1" applyBorder="1" applyAlignment="1" applyProtection="1">
      <alignment vertical="top"/>
      <protection/>
    </xf>
    <xf numFmtId="0" fontId="5" fillId="5" borderId="13" xfId="30" applyNumberFormat="1" applyFont="1" applyFill="1" applyBorder="1" applyAlignment="1" applyProtection="1">
      <alignment vertical="top"/>
      <protection/>
    </xf>
    <xf numFmtId="0" fontId="5" fillId="5" borderId="13" xfId="30" applyNumberFormat="1" applyFont="1" applyFill="1" applyBorder="1" applyAlignment="1" applyProtection="1">
      <alignment vertical="top" wrapText="1"/>
      <protection/>
    </xf>
    <xf numFmtId="0" fontId="5" fillId="5" borderId="15" xfId="30" applyNumberFormat="1" applyFont="1" applyFill="1" applyBorder="1" applyAlignment="1" applyProtection="1">
      <alignment vertical="top" wrapText="1"/>
      <protection/>
    </xf>
    <xf numFmtId="0" fontId="5" fillId="5" borderId="11" xfId="30" applyNumberFormat="1" applyFont="1" applyFill="1" applyBorder="1" applyAlignment="1" applyProtection="1">
      <alignment horizontal="center" vertical="top"/>
      <protection/>
    </xf>
    <xf numFmtId="0" fontId="15" fillId="5" borderId="12" xfId="30" applyNumberFormat="1" applyFont="1" applyFill="1" applyBorder="1" applyAlignment="1" applyProtection="1">
      <alignment vertical="top"/>
      <protection/>
    </xf>
    <xf numFmtId="0" fontId="5" fillId="5" borderId="15" xfId="30" applyNumberFormat="1" applyFont="1" applyFill="1" applyBorder="1" applyAlignment="1" applyProtection="1">
      <alignment horizontal="center" vertical="top"/>
      <protection/>
    </xf>
    <xf numFmtId="0" fontId="5" fillId="5" borderId="21" xfId="30" applyNumberFormat="1" applyFont="1" applyFill="1" applyBorder="1" applyAlignment="1" applyProtection="1">
      <alignment vertical="top" wrapText="1"/>
      <protection/>
    </xf>
    <xf numFmtId="0" fontId="5" fillId="8" borderId="11" xfId="30" applyNumberFormat="1" applyFont="1" applyFill="1" applyBorder="1" applyAlignment="1" applyProtection="1">
      <alignment horizontal="center" vertical="top"/>
      <protection/>
    </xf>
    <xf numFmtId="0" fontId="5" fillId="8" borderId="12" xfId="30" applyNumberFormat="1" applyFont="1" applyFill="1" applyBorder="1" applyAlignment="1" applyProtection="1">
      <alignment vertical="top"/>
      <protection/>
    </xf>
    <xf numFmtId="0" fontId="0" fillId="8" borderId="19" xfId="30" applyNumberFormat="1" applyFont="1" applyFill="1" applyBorder="1" applyAlignment="1" applyProtection="1">
      <alignment vertical="top"/>
      <protection/>
    </xf>
    <xf numFmtId="0" fontId="5" fillId="8" borderId="13" xfId="30" applyNumberFormat="1" applyFont="1" applyFill="1" applyBorder="1" applyAlignment="1" applyProtection="1">
      <alignment horizontal="center" vertical="top"/>
      <protection/>
    </xf>
    <xf numFmtId="0" fontId="5" fillId="8" borderId="15" xfId="30" applyNumberFormat="1" applyFont="1" applyFill="1" applyBorder="1" applyAlignment="1" applyProtection="1">
      <alignment horizontal="center" vertical="top"/>
      <protection/>
    </xf>
    <xf numFmtId="0" fontId="30" fillId="10" borderId="30" xfId="30" applyNumberFormat="1" applyFont="1" applyFill="1" applyBorder="1" applyAlignment="1" applyProtection="1">
      <alignment horizontal="centerContinuous" vertical="top"/>
      <protection/>
    </xf>
    <xf numFmtId="0" fontId="30" fillId="10" borderId="31" xfId="30" applyNumberFormat="1" applyFont="1" applyFill="1" applyBorder="1" applyAlignment="1" applyProtection="1">
      <alignment horizontal="centerContinuous" vertical="top"/>
      <protection/>
    </xf>
    <xf numFmtId="0" fontId="30" fillId="10" borderId="32" xfId="30" applyNumberFormat="1" applyFont="1" applyFill="1" applyBorder="1" applyAlignment="1" applyProtection="1">
      <alignment horizontal="centerContinuous" vertical="top"/>
      <protection/>
    </xf>
    <xf numFmtId="0" fontId="5" fillId="10" borderId="13" xfId="30" applyNumberFormat="1" applyFont="1" applyFill="1" applyBorder="1" applyAlignment="1" applyProtection="1">
      <alignment horizontal="center" vertical="top"/>
      <protection/>
    </xf>
    <xf numFmtId="0" fontId="5" fillId="10" borderId="1" xfId="30" applyNumberFormat="1" applyFont="1" applyFill="1" applyBorder="1" applyAlignment="1" applyProtection="1">
      <alignment vertical="top"/>
      <protection/>
    </xf>
    <xf numFmtId="0" fontId="34" fillId="10" borderId="1" xfId="30" applyNumberFormat="1" applyFont="1" applyFill="1" applyBorder="1" applyAlignment="1" applyProtection="1">
      <alignment vertical="top"/>
      <protection/>
    </xf>
    <xf numFmtId="0" fontId="0" fillId="10" borderId="14" xfId="30" applyNumberFormat="1" applyFont="1" applyFill="1" applyBorder="1" applyAlignment="1" applyProtection="1">
      <alignment vertical="top"/>
      <protection/>
    </xf>
    <xf numFmtId="0" fontId="5" fillId="10" borderId="15" xfId="30" applyNumberFormat="1" applyFont="1" applyFill="1" applyBorder="1" applyAlignment="1" applyProtection="1">
      <alignment horizontal="center" vertical="top"/>
      <protection/>
    </xf>
    <xf numFmtId="0" fontId="5" fillId="10" borderId="21" xfId="30" applyNumberFormat="1" applyFont="1" applyFill="1" applyBorder="1" applyAlignment="1" applyProtection="1">
      <alignment vertical="top" wrapText="1"/>
      <protection/>
    </xf>
    <xf numFmtId="0" fontId="34" fillId="10" borderId="21" xfId="30" applyNumberFormat="1" applyFont="1" applyFill="1" applyBorder="1" applyAlignment="1" applyProtection="1">
      <alignment vertical="top"/>
      <protection/>
    </xf>
    <xf numFmtId="173" fontId="0" fillId="10" borderId="20" xfId="30" applyNumberFormat="1" applyFont="1" applyFill="1" applyBorder="1" applyAlignment="1" applyProtection="1">
      <alignment vertical="top"/>
      <protection/>
    </xf>
    <xf numFmtId="0" fontId="47" fillId="0" borderId="0" xfId="0" applyFont="1" applyAlignment="1">
      <alignment/>
    </xf>
    <xf numFmtId="0" fontId="5" fillId="0" borderId="37" xfId="0" applyNumberFormat="1" applyFont="1" applyFill="1" applyBorder="1" applyAlignment="1" applyProtection="1">
      <alignment vertical="top"/>
      <protection/>
    </xf>
    <xf numFmtId="0" fontId="5" fillId="0" borderId="25" xfId="0" applyNumberFormat="1" applyFont="1" applyFill="1" applyBorder="1" applyAlignment="1" applyProtection="1">
      <alignment vertical="top"/>
      <protection/>
    </xf>
    <xf numFmtId="0" fontId="1" fillId="0" borderId="25" xfId="0" applyNumberFormat="1" applyFont="1" applyFill="1" applyBorder="1" applyAlignment="1" applyProtection="1">
      <alignment vertical="top"/>
      <protection/>
    </xf>
    <xf numFmtId="0" fontId="0" fillId="0" borderId="38" xfId="0" applyNumberFormat="1" applyFont="1" applyFill="1" applyBorder="1" applyAlignment="1" applyProtection="1">
      <alignment vertical="top"/>
      <protection/>
    </xf>
    <xf numFmtId="0" fontId="48" fillId="0" borderId="50" xfId="0" applyFont="1" applyBorder="1" applyAlignment="1">
      <alignment wrapText="1"/>
    </xf>
    <xf numFmtId="14" fontId="44" fillId="0" borderId="14" xfId="0" applyNumberFormat="1" applyFont="1" applyFill="1" applyBorder="1" applyAlignment="1" applyProtection="1">
      <alignment horizontal="center" vertical="top"/>
      <protection/>
    </xf>
    <xf numFmtId="0" fontId="1" fillId="0" borderId="1" xfId="0" applyFont="1" applyBorder="1" applyAlignment="1">
      <alignment horizontal="left" wrapText="1"/>
    </xf>
    <xf numFmtId="0" fontId="1" fillId="0" borderId="14" xfId="0" applyFont="1" applyFill="1" applyBorder="1" applyAlignment="1">
      <alignment horizontal="center" wrapText="1"/>
    </xf>
    <xf numFmtId="0" fontId="1" fillId="0" borderId="5" xfId="0" applyNumberFormat="1" applyFont="1" applyFill="1" applyBorder="1" applyAlignment="1" applyProtection="1">
      <alignment vertical="top"/>
      <protection/>
    </xf>
    <xf numFmtId="16" fontId="5" fillId="0" borderId="13" xfId="0" applyNumberFormat="1" applyFont="1" applyFill="1" applyBorder="1" applyAlignment="1" applyProtection="1">
      <alignment vertical="top"/>
      <protection/>
    </xf>
    <xf numFmtId="0" fontId="1" fillId="0" borderId="2" xfId="0" applyNumberFormat="1" applyFont="1" applyFill="1" applyBorder="1" applyAlignment="1" applyProtection="1">
      <alignment vertical="top" wrapText="1"/>
      <protection/>
    </xf>
    <xf numFmtId="0" fontId="0" fillId="0" borderId="14" xfId="0" applyNumberFormat="1" applyFont="1" applyFill="1" applyBorder="1" applyAlignment="1" applyProtection="1">
      <alignment horizontal="center" vertical="top"/>
      <protection/>
    </xf>
    <xf numFmtId="0" fontId="5" fillId="0" borderId="21" xfId="0" applyNumberFormat="1" applyFont="1" applyFill="1" applyBorder="1" applyAlignment="1" applyProtection="1">
      <alignment vertical="top" wrapText="1"/>
      <protection/>
    </xf>
    <xf numFmtId="0" fontId="1" fillId="0" borderId="51" xfId="0" applyNumberFormat="1" applyFont="1" applyFill="1" applyBorder="1" applyAlignment="1" applyProtection="1">
      <alignment vertical="top"/>
      <protection/>
    </xf>
    <xf numFmtId="0" fontId="1" fillId="0" borderId="20" xfId="0" applyFont="1" applyBorder="1" applyAlignment="1">
      <alignment wrapText="1"/>
    </xf>
    <xf numFmtId="0" fontId="5" fillId="0" borderId="15" xfId="0" applyNumberFormat="1" applyFont="1" applyFill="1" applyBorder="1" applyAlignment="1" applyProtection="1">
      <alignment horizontal="left" vertical="top"/>
      <protection/>
    </xf>
    <xf numFmtId="0" fontId="1" fillId="0" borderId="47" xfId="0" applyNumberFormat="1" applyFont="1" applyFill="1" applyBorder="1" applyAlignment="1" applyProtection="1">
      <alignment vertical="top"/>
      <protection/>
    </xf>
    <xf numFmtId="0" fontId="0" fillId="0" borderId="18" xfId="0" applyNumberFormat="1" applyFont="1" applyFill="1" applyBorder="1" applyAlignment="1" applyProtection="1">
      <alignment vertical="top"/>
      <protection/>
    </xf>
    <xf numFmtId="0" fontId="49" fillId="0" borderId="14" xfId="0" applyNumberFormat="1" applyFont="1" applyFill="1" applyBorder="1" applyAlignment="1" applyProtection="1">
      <alignment vertical="top"/>
      <protection/>
    </xf>
    <xf numFmtId="0" fontId="1" fillId="0" borderId="2" xfId="0" applyFont="1" applyBorder="1" applyAlignment="1">
      <alignment horizont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1" fillId="0" borderId="24" xfId="0" applyNumberFormat="1" applyFont="1" applyFill="1" applyBorder="1" applyAlignment="1" applyProtection="1">
      <alignment vertical="top"/>
      <protection/>
    </xf>
    <xf numFmtId="0" fontId="1" fillId="0" borderId="2" xfId="0" applyFont="1" applyBorder="1" applyAlignment="1">
      <alignment horizontal="left" wrapText="1"/>
    </xf>
    <xf numFmtId="14" fontId="0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21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 wrapText="1"/>
      <protection/>
    </xf>
    <xf numFmtId="0" fontId="6" fillId="0" borderId="14" xfId="0" applyFont="1" applyBorder="1" applyAlignment="1">
      <alignment horizontal="center" wrapText="1"/>
    </xf>
    <xf numFmtId="0" fontId="6" fillId="0" borderId="14" xfId="0" applyNumberFormat="1" applyFont="1" applyFill="1" applyBorder="1" applyAlignment="1" applyProtection="1">
      <alignment horizontal="center" vertical="top"/>
      <protection/>
    </xf>
    <xf numFmtId="0" fontId="22" fillId="0" borderId="23" xfId="0" applyFont="1" applyFill="1" applyBorder="1" applyAlignment="1">
      <alignment horizontal="left" vertical="top" wrapText="1"/>
    </xf>
    <xf numFmtId="0" fontId="22" fillId="3" borderId="24" xfId="29" applyFont="1" applyFill="1" applyBorder="1" applyAlignment="1">
      <alignment horizontal="center" vertical="center" wrapText="1"/>
      <protection/>
    </xf>
    <xf numFmtId="0" fontId="22" fillId="3" borderId="0" xfId="29" applyFont="1" applyFill="1" applyBorder="1" applyAlignment="1">
      <alignment horizontal="center" vertical="center" wrapText="1"/>
      <protection/>
    </xf>
    <xf numFmtId="0" fontId="22" fillId="3" borderId="29" xfId="29" applyFont="1" applyFill="1" applyBorder="1" applyAlignment="1">
      <alignment horizontal="center" vertical="center" wrapText="1"/>
      <protection/>
    </xf>
    <xf numFmtId="0" fontId="22" fillId="3" borderId="26" xfId="29" applyFont="1" applyFill="1" applyBorder="1" applyAlignment="1">
      <alignment horizontal="center" vertical="center" wrapText="1"/>
      <protection/>
    </xf>
    <xf numFmtId="0" fontId="44" fillId="0" borderId="14" xfId="0" applyNumberFormat="1" applyFont="1" applyFill="1" applyBorder="1" applyAlignment="1" applyProtection="1">
      <alignment horizontal="center" vertical="top"/>
      <protection/>
    </xf>
    <xf numFmtId="0" fontId="19" fillId="0" borderId="0" xfId="0" applyFont="1" applyAlignment="1">
      <alignment horizontal="center"/>
    </xf>
    <xf numFmtId="2" fontId="19" fillId="0" borderId="0" xfId="0" applyNumberFormat="1" applyFont="1" applyBorder="1" applyAlignment="1">
      <alignment horizontal="center" vertical="center" wrapText="1"/>
    </xf>
    <xf numFmtId="0" fontId="22" fillId="3" borderId="2" xfId="29" applyFont="1" applyFill="1" applyBorder="1" applyAlignment="1">
      <alignment horizontal="left" vertical="top" wrapText="1"/>
      <protection/>
    </xf>
    <xf numFmtId="0" fontId="22" fillId="3" borderId="3" xfId="29" applyFont="1" applyFill="1" applyBorder="1" applyAlignment="1">
      <alignment horizontal="left" vertical="top" wrapText="1"/>
      <protection/>
    </xf>
    <xf numFmtId="0" fontId="22" fillId="3" borderId="4" xfId="29" applyFont="1" applyFill="1" applyBorder="1" applyAlignment="1">
      <alignment horizontal="left" vertical="top" wrapText="1"/>
      <protection/>
    </xf>
    <xf numFmtId="0" fontId="2" fillId="0" borderId="6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0" fillId="0" borderId="0" xfId="0" applyAlignment="1">
      <alignment horizontal="center"/>
    </xf>
    <xf numFmtId="173" fontId="19" fillId="0" borderId="23" xfId="29" applyNumberFormat="1" applyFont="1" applyFill="1" applyBorder="1" applyAlignment="1">
      <alignment horizontal="center" vertical="top" wrapText="1"/>
      <protection/>
    </xf>
    <xf numFmtId="0" fontId="0" fillId="0" borderId="22" xfId="0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22" xfId="0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173" fontId="19" fillId="3" borderId="24" xfId="0" applyNumberFormat="1" applyFont="1" applyFill="1" applyBorder="1" applyAlignment="1">
      <alignment horizontal="center" vertical="justify"/>
    </xf>
    <xf numFmtId="173" fontId="19" fillId="0" borderId="22" xfId="0" applyNumberFormat="1" applyFont="1" applyBorder="1" applyAlignment="1">
      <alignment horizontal="center" vertical="justify"/>
    </xf>
    <xf numFmtId="173" fontId="19" fillId="0" borderId="23" xfId="29" applyNumberFormat="1" applyFont="1" applyFill="1" applyBorder="1" applyAlignment="1">
      <alignment horizontal="center" vertical="center" wrapText="1"/>
      <protection/>
    </xf>
    <xf numFmtId="0" fontId="0" fillId="0" borderId="22" xfId="0" applyBorder="1" applyAlignment="1">
      <alignment/>
    </xf>
    <xf numFmtId="0" fontId="0" fillId="0" borderId="25" xfId="0" applyBorder="1" applyAlignment="1">
      <alignment/>
    </xf>
    <xf numFmtId="2" fontId="22" fillId="0" borderId="25" xfId="29" applyNumberFormat="1" applyFont="1" applyFill="1" applyBorder="1" applyAlignment="1">
      <alignment horizontal="left" vertical="top" wrapText="1"/>
      <protection/>
    </xf>
    <xf numFmtId="0" fontId="0" fillId="0" borderId="23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22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8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0" fillId="0" borderId="1" xfId="0" applyNumberFormat="1" applyFont="1" applyFill="1" applyBorder="1" applyAlignment="1" applyProtection="1">
      <alignment vertical="top" wrapText="1"/>
      <protection/>
    </xf>
    <xf numFmtId="0" fontId="0" fillId="0" borderId="1" xfId="0" applyBorder="1" applyAlignment="1">
      <alignment vertical="top" wrapText="1"/>
    </xf>
    <xf numFmtId="0" fontId="5" fillId="0" borderId="29" xfId="0" applyNumberFormat="1" applyFont="1" applyFill="1" applyBorder="1" applyAlignment="1" applyProtection="1">
      <alignment horizontal="left" vertical="top" wrapText="1"/>
      <protection/>
    </xf>
    <xf numFmtId="0" fontId="5" fillId="0" borderId="26" xfId="0" applyNumberFormat="1" applyFont="1" applyFill="1" applyBorder="1" applyAlignment="1" applyProtection="1">
      <alignment horizontal="left" vertical="top" wrapText="1"/>
      <protection/>
    </xf>
    <xf numFmtId="0" fontId="31" fillId="0" borderId="2" xfId="0" applyFont="1" applyBorder="1" applyAlignment="1">
      <alignment vertical="top" wrapText="1"/>
    </xf>
    <xf numFmtId="0" fontId="31" fillId="0" borderId="3" xfId="0" applyFont="1" applyBorder="1" applyAlignment="1">
      <alignment vertical="top" wrapText="1"/>
    </xf>
    <xf numFmtId="0" fontId="31" fillId="0" borderId="4" xfId="0" applyFont="1" applyBorder="1" applyAlignment="1">
      <alignment vertical="top" wrapText="1"/>
    </xf>
    <xf numFmtId="0" fontId="30" fillId="4" borderId="35" xfId="0" applyNumberFormat="1" applyFont="1" applyFill="1" applyBorder="1" applyAlignment="1" applyProtection="1">
      <alignment vertical="top" wrapText="1"/>
      <protection/>
    </xf>
    <xf numFmtId="0" fontId="30" fillId="4" borderId="3" xfId="0" applyNumberFormat="1" applyFont="1" applyFill="1" applyBorder="1" applyAlignment="1" applyProtection="1">
      <alignment vertical="top" wrapText="1"/>
      <protection/>
    </xf>
    <xf numFmtId="0" fontId="30" fillId="4" borderId="36" xfId="0" applyNumberFormat="1" applyFont="1" applyFill="1" applyBorder="1" applyAlignment="1" applyProtection="1">
      <alignment vertical="top" wrapText="1"/>
      <protection/>
    </xf>
    <xf numFmtId="0" fontId="5" fillId="0" borderId="52" xfId="30" applyNumberFormat="1" applyFont="1" applyFill="1" applyBorder="1" applyAlignment="1" applyProtection="1">
      <alignment horizontal="left" vertical="top" wrapText="1"/>
      <protection/>
    </xf>
    <xf numFmtId="0" fontId="5" fillId="0" borderId="53" xfId="30" applyNumberFormat="1" applyFont="1" applyFill="1" applyBorder="1" applyAlignment="1" applyProtection="1">
      <alignment horizontal="left" vertical="top" wrapText="1"/>
      <protection/>
    </xf>
    <xf numFmtId="0" fontId="31" fillId="0" borderId="2" xfId="30" applyFont="1" applyFill="1" applyBorder="1" applyAlignment="1">
      <alignment vertical="top" wrapText="1"/>
      <protection/>
    </xf>
    <xf numFmtId="0" fontId="31" fillId="0" borderId="3" xfId="30" applyFont="1" applyFill="1" applyBorder="1" applyAlignment="1">
      <alignment vertical="top" wrapText="1"/>
      <protection/>
    </xf>
    <xf numFmtId="0" fontId="31" fillId="0" borderId="36" xfId="30" applyFont="1" applyFill="1" applyBorder="1" applyAlignment="1">
      <alignment vertical="top" wrapText="1"/>
      <protection/>
    </xf>
    <xf numFmtId="0" fontId="30" fillId="4" borderId="42" xfId="30" applyNumberFormat="1" applyFont="1" applyFill="1" applyBorder="1" applyAlignment="1" applyProtection="1">
      <alignment horizontal="center" vertical="top"/>
      <protection/>
    </xf>
    <xf numFmtId="0" fontId="30" fillId="4" borderId="52" xfId="30" applyNumberFormat="1" applyFont="1" applyFill="1" applyBorder="1" applyAlignment="1" applyProtection="1">
      <alignment horizontal="center" vertical="top"/>
      <protection/>
    </xf>
    <xf numFmtId="0" fontId="30" fillId="4" borderId="53" xfId="30" applyNumberFormat="1" applyFont="1" applyFill="1" applyBorder="1" applyAlignment="1" applyProtection="1">
      <alignment horizontal="center" vertical="top"/>
      <protection/>
    </xf>
    <xf numFmtId="4" fontId="46" fillId="5" borderId="54" xfId="30" applyNumberFormat="1" applyFont="1" applyFill="1" applyBorder="1" applyAlignment="1" applyProtection="1">
      <alignment horizontal="center" vertical="center" wrapText="1"/>
      <protection/>
    </xf>
    <xf numFmtId="4" fontId="46" fillId="5" borderId="32" xfId="30" applyNumberFormat="1" applyFont="1" applyFill="1" applyBorder="1" applyAlignment="1" applyProtection="1">
      <alignment horizontal="center" vertical="center" wrapText="1"/>
      <protection/>
    </xf>
    <xf numFmtId="0" fontId="45" fillId="0" borderId="55" xfId="30" applyFont="1" applyFill="1" applyBorder="1" applyAlignment="1">
      <alignment horizontal="left"/>
      <protection/>
    </xf>
    <xf numFmtId="0" fontId="45" fillId="0" borderId="56" xfId="30" applyFont="1" applyFill="1" applyBorder="1" applyAlignment="1">
      <alignment horizontal="left"/>
      <protection/>
    </xf>
    <xf numFmtId="0" fontId="45" fillId="0" borderId="57" xfId="30" applyFont="1" applyFill="1" applyBorder="1" applyAlignment="1">
      <alignment horizontal="left"/>
      <protection/>
    </xf>
    <xf numFmtId="0" fontId="30" fillId="2" borderId="30" xfId="30" applyNumberFormat="1" applyFont="1" applyFill="1" applyBorder="1" applyAlignment="1" applyProtection="1">
      <alignment horizontal="center" vertical="top"/>
      <protection/>
    </xf>
    <xf numFmtId="0" fontId="30" fillId="2" borderId="31" xfId="30" applyNumberFormat="1" applyFont="1" applyFill="1" applyBorder="1" applyAlignment="1" applyProtection="1">
      <alignment horizontal="center" vertical="top"/>
      <protection/>
    </xf>
    <xf numFmtId="0" fontId="30" fillId="2" borderId="32" xfId="30" applyNumberFormat="1" applyFont="1" applyFill="1" applyBorder="1" applyAlignment="1" applyProtection="1">
      <alignment horizontal="center" vertical="top"/>
      <protection/>
    </xf>
    <xf numFmtId="0" fontId="46" fillId="5" borderId="2" xfId="30" applyNumberFormat="1" applyFont="1" applyFill="1" applyBorder="1" applyAlignment="1" applyProtection="1">
      <alignment horizontal="center" vertical="center" wrapText="1"/>
      <protection/>
    </xf>
    <xf numFmtId="0" fontId="46" fillId="5" borderId="36" xfId="30" applyNumberFormat="1" applyFont="1" applyFill="1" applyBorder="1" applyAlignment="1" applyProtection="1">
      <alignment horizontal="center" vertical="center" wrapText="1"/>
      <protection/>
    </xf>
    <xf numFmtId="0" fontId="46" fillId="5" borderId="54" xfId="30" applyNumberFormat="1" applyFont="1" applyFill="1" applyBorder="1" applyAlignment="1" applyProtection="1">
      <alignment horizontal="center" vertical="center" wrapText="1"/>
      <protection/>
    </xf>
    <xf numFmtId="0" fontId="46" fillId="5" borderId="32" xfId="30" applyNumberFormat="1" applyFont="1" applyFill="1" applyBorder="1" applyAlignment="1" applyProtection="1">
      <alignment horizontal="center" vertical="center" wrapText="1"/>
      <protection/>
    </xf>
    <xf numFmtId="0" fontId="30" fillId="4" borderId="30" xfId="30" applyNumberFormat="1" applyFont="1" applyFill="1" applyBorder="1" applyAlignment="1" applyProtection="1">
      <alignment horizontal="center" vertical="top" wrapText="1"/>
      <protection/>
    </xf>
    <xf numFmtId="0" fontId="30" fillId="4" borderId="31" xfId="30" applyNumberFormat="1" applyFont="1" applyFill="1" applyBorder="1" applyAlignment="1" applyProtection="1">
      <alignment horizontal="center" vertical="top" wrapText="1"/>
      <protection/>
    </xf>
    <xf numFmtId="0" fontId="30" fillId="4" borderId="32" xfId="30" applyNumberFormat="1" applyFont="1" applyFill="1" applyBorder="1" applyAlignment="1" applyProtection="1">
      <alignment horizontal="center" vertical="top" wrapText="1"/>
      <protection/>
    </xf>
    <xf numFmtId="0" fontId="5" fillId="5" borderId="13" xfId="31" applyNumberFormat="1" applyFont="1" applyFill="1" applyBorder="1" applyAlignment="1" applyProtection="1">
      <alignment horizontal="center" vertical="top"/>
      <protection/>
    </xf>
    <xf numFmtId="0" fontId="5" fillId="5" borderId="1" xfId="31" applyNumberFormat="1" applyFont="1" applyFill="1" applyBorder="1" applyAlignment="1" applyProtection="1">
      <alignment vertical="top"/>
      <protection/>
    </xf>
    <xf numFmtId="173" fontId="0" fillId="5" borderId="14" xfId="31" applyNumberFormat="1" applyFont="1" applyFill="1" applyBorder="1" applyAlignment="1" applyProtection="1">
      <alignment vertical="top"/>
      <protection/>
    </xf>
    <xf numFmtId="0" fontId="0" fillId="0" borderId="0" xfId="31" applyNumberFormat="1" applyFont="1" applyFill="1" applyBorder="1" applyAlignment="1" applyProtection="1">
      <alignment horizontal="right" vertical="top"/>
      <protection/>
    </xf>
    <xf numFmtId="0" fontId="0" fillId="0" borderId="0" xfId="31" applyNumberFormat="1" applyFont="1" applyFill="1" applyBorder="1" applyAlignment="1" applyProtection="1">
      <alignment vertical="top"/>
      <protection/>
    </xf>
    <xf numFmtId="0" fontId="5" fillId="5" borderId="1" xfId="31" applyNumberFormat="1" applyFont="1" applyFill="1" applyBorder="1" applyAlignment="1" applyProtection="1">
      <alignment vertical="top" wrapText="1"/>
      <protection/>
    </xf>
    <xf numFmtId="173" fontId="0" fillId="5" borderId="16" xfId="30" applyNumberFormat="1" applyFont="1" applyFill="1" applyBorder="1" applyAlignment="1" applyProtection="1">
      <alignment vertical="top"/>
      <protection/>
    </xf>
    <xf numFmtId="0" fontId="0" fillId="0" borderId="0" xfId="30" applyNumberFormat="1" applyFont="1" applyFill="1" applyBorder="1" applyAlignment="1" applyProtection="1">
      <alignment horizontal="center" vertical="top"/>
      <protection/>
    </xf>
    <xf numFmtId="0" fontId="0" fillId="0" borderId="45" xfId="30" applyNumberFormat="1" applyFont="1" applyFill="1" applyBorder="1" applyAlignment="1" applyProtection="1">
      <alignment horizontal="center" vertical="top"/>
      <protection/>
    </xf>
    <xf numFmtId="0" fontId="5" fillId="0" borderId="52" xfId="31" applyNumberFormat="1" applyFont="1" applyFill="1" applyBorder="1" applyAlignment="1" applyProtection="1">
      <alignment horizontal="left" vertical="top" wrapText="1"/>
      <protection/>
    </xf>
    <xf numFmtId="0" fontId="5" fillId="0" borderId="53" xfId="31" applyNumberFormat="1" applyFont="1" applyFill="1" applyBorder="1" applyAlignment="1" applyProtection="1">
      <alignment horizontal="left" vertical="top" wrapText="1"/>
      <protection/>
    </xf>
    <xf numFmtId="0" fontId="44" fillId="0" borderId="0" xfId="31" applyNumberFormat="1" applyFont="1" applyFill="1" applyBorder="1" applyAlignment="1" applyProtection="1">
      <alignment horizontal="right" vertical="top"/>
      <protection/>
    </xf>
    <xf numFmtId="0" fontId="0" fillId="0" borderId="0" xfId="31" applyNumberFormat="1" applyFont="1" applyFill="1" applyBorder="1" applyAlignment="1" applyProtection="1">
      <alignment horizontal="left" vertical="top"/>
      <protection/>
    </xf>
    <xf numFmtId="0" fontId="0" fillId="0" borderId="45" xfId="31" applyNumberFormat="1" applyFont="1" applyFill="1" applyBorder="1" applyAlignment="1" applyProtection="1">
      <alignment horizontal="left" vertical="top"/>
      <protection/>
    </xf>
    <xf numFmtId="0" fontId="5" fillId="0" borderId="0" xfId="31" applyNumberFormat="1" applyFont="1" applyFill="1" applyBorder="1" applyAlignment="1" applyProtection="1">
      <alignment vertical="top"/>
      <protection/>
    </xf>
    <xf numFmtId="0" fontId="5" fillId="0" borderId="45" xfId="31" applyNumberFormat="1" applyFont="1" applyFill="1" applyBorder="1" applyAlignment="1" applyProtection="1">
      <alignment vertical="top"/>
      <protection/>
    </xf>
    <xf numFmtId="0" fontId="5" fillId="0" borderId="48" xfId="31" applyNumberFormat="1" applyFont="1" applyFill="1" applyBorder="1" applyAlignment="1" applyProtection="1">
      <alignment vertical="top"/>
      <protection/>
    </xf>
    <xf numFmtId="173" fontId="0" fillId="0" borderId="49" xfId="31" applyNumberFormat="1" applyFont="1" applyFill="1" applyBorder="1" applyAlignment="1" applyProtection="1">
      <alignment vertical="top"/>
      <protection/>
    </xf>
    <xf numFmtId="0" fontId="5" fillId="0" borderId="42" xfId="31" applyNumberFormat="1" applyFont="1" applyFill="1" applyBorder="1" applyAlignment="1" applyProtection="1">
      <alignment horizontal="left" vertical="top"/>
      <protection/>
    </xf>
    <xf numFmtId="0" fontId="5" fillId="0" borderId="43" xfId="31" applyNumberFormat="1" applyFont="1" applyFill="1" applyBorder="1" applyAlignment="1" applyProtection="1">
      <alignment vertical="top"/>
      <protection/>
    </xf>
    <xf numFmtId="0" fontId="5" fillId="0" borderId="44" xfId="31" applyNumberFormat="1" applyFont="1" applyFill="1" applyBorder="1" applyAlignment="1" applyProtection="1">
      <alignment horizontal="left" vertical="top"/>
      <protection/>
    </xf>
    <xf numFmtId="0" fontId="5" fillId="0" borderId="24" xfId="31" applyNumberFormat="1" applyFont="1" applyFill="1" applyBorder="1" applyAlignment="1" applyProtection="1">
      <alignment vertical="top"/>
      <protection/>
    </xf>
    <xf numFmtId="0" fontId="0" fillId="0" borderId="0" xfId="31" applyNumberFormat="1" applyFont="1" applyFill="1" applyBorder="1" applyAlignment="1" applyProtection="1">
      <alignment vertical="top"/>
      <protection/>
    </xf>
    <xf numFmtId="0" fontId="0" fillId="0" borderId="45" xfId="31" applyNumberFormat="1" applyFont="1" applyFill="1" applyBorder="1" applyAlignment="1" applyProtection="1">
      <alignment vertical="top"/>
      <protection/>
    </xf>
    <xf numFmtId="0" fontId="5" fillId="0" borderId="46" xfId="31" applyNumberFormat="1" applyFont="1" applyFill="1" applyBorder="1" applyAlignment="1" applyProtection="1">
      <alignment horizontal="left" vertical="top"/>
      <protection/>
    </xf>
    <xf numFmtId="0" fontId="5" fillId="0" borderId="47" xfId="31" applyNumberFormat="1" applyFont="1" applyFill="1" applyBorder="1" applyAlignment="1" applyProtection="1">
      <alignment vertical="top"/>
      <protection/>
    </xf>
  </cellXfs>
  <cellStyles count="23">
    <cellStyle name="Normal" xfId="0"/>
    <cellStyle name="S0" xfId="15"/>
    <cellStyle name="S1" xfId="16"/>
    <cellStyle name="S10" xfId="17"/>
    <cellStyle name="S2" xfId="18"/>
    <cellStyle name="S3" xfId="19"/>
    <cellStyle name="S4" xfId="20"/>
    <cellStyle name="S5" xfId="21"/>
    <cellStyle name="S6" xfId="22"/>
    <cellStyle name="S7" xfId="23"/>
    <cellStyle name="S8" xfId="24"/>
    <cellStyle name="S9" xfId="25"/>
    <cellStyle name="Hyperlink" xfId="26"/>
    <cellStyle name="Currency" xfId="27"/>
    <cellStyle name="Currency [0]" xfId="28"/>
    <cellStyle name="Обычный 2" xfId="29"/>
    <cellStyle name="Обычный_ВСЕ" xfId="30"/>
    <cellStyle name="Обычный_ВСЕ_2017" xfId="31"/>
    <cellStyle name="Followed Hyperlink" xfId="32"/>
    <cellStyle name="Percent" xfId="33"/>
    <cellStyle name="ТЕКСТ" xfId="34"/>
    <cellStyle name="Comma" xfId="35"/>
    <cellStyle name="Comma [0]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42;&#1077;&#1076;&#1091;&#1097;&#1080;&#1081;%20&#1101;&#1082;&#1086;&#1085;&#1086;&#1084;&#1080;&#1089;&#1090;\Desktop\&#1042;&#1057;&#1045;_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для отчета"/>
      <sheetName val="Итог2017"/>
      <sheetName val="Итоги2017"/>
      <sheetName val="конкурс"/>
      <sheetName val="Ремонты"/>
      <sheetName val="Лист 2.6"/>
      <sheetName val="Лист 2.6 (конк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G112"/>
  <sheetViews>
    <sheetView workbookViewId="0" topLeftCell="A1">
      <selection activeCell="G19" sqref="G19"/>
    </sheetView>
  </sheetViews>
  <sheetFormatPr defaultColWidth="9.140625" defaultRowHeight="12.75"/>
  <cols>
    <col min="1" max="1" width="5.421875" style="2" customWidth="1"/>
    <col min="2" max="2" width="62.421875" style="2" customWidth="1"/>
    <col min="3" max="3" width="10.57421875" style="2" customWidth="1"/>
    <col min="4" max="4" width="32.421875" style="2" customWidth="1"/>
    <col min="5" max="16384" width="9.140625" style="2" customWidth="1"/>
  </cols>
  <sheetData>
    <row r="1" ht="15.75">
      <c r="A1" s="4" t="s">
        <v>453</v>
      </c>
    </row>
    <row r="2" ht="15.75">
      <c r="A2" s="4" t="s">
        <v>454</v>
      </c>
    </row>
    <row r="3" ht="15.75">
      <c r="A3" s="4" t="s">
        <v>455</v>
      </c>
    </row>
    <row r="5" ht="15.75">
      <c r="A5" s="4" t="s">
        <v>456</v>
      </c>
    </row>
    <row r="7" spans="1:4" ht="31.5">
      <c r="A7" s="5" t="s">
        <v>32</v>
      </c>
      <c r="B7" s="6" t="s">
        <v>457</v>
      </c>
      <c r="C7" s="6" t="s">
        <v>458</v>
      </c>
      <c r="D7" s="6" t="s">
        <v>459</v>
      </c>
    </row>
    <row r="8" spans="1:4" ht="15.75">
      <c r="A8" s="7" t="s">
        <v>20</v>
      </c>
      <c r="B8" s="7" t="s">
        <v>460</v>
      </c>
      <c r="C8" s="6" t="s">
        <v>461</v>
      </c>
      <c r="D8" s="8"/>
    </row>
    <row r="9" spans="1:4" ht="13.5">
      <c r="A9" s="9" t="s">
        <v>462</v>
      </c>
      <c r="B9" s="10"/>
      <c r="C9" s="10"/>
      <c r="D9" s="11"/>
    </row>
    <row r="10" spans="1:4" ht="38.25">
      <c r="A10" s="12" t="s">
        <v>21</v>
      </c>
      <c r="B10" s="13" t="s">
        <v>463</v>
      </c>
      <c r="C10" s="6" t="s">
        <v>461</v>
      </c>
      <c r="D10" s="57" t="s">
        <v>54</v>
      </c>
    </row>
    <row r="11" spans="1:4" ht="15.75">
      <c r="A11" s="12" t="s">
        <v>22</v>
      </c>
      <c r="B11" s="7" t="s">
        <v>464</v>
      </c>
      <c r="C11" s="6" t="s">
        <v>461</v>
      </c>
      <c r="D11" s="8"/>
    </row>
    <row r="12" spans="1:4" ht="12.75">
      <c r="A12" s="14" t="s">
        <v>465</v>
      </c>
      <c r="B12" s="15"/>
      <c r="C12" s="15"/>
      <c r="D12" s="16"/>
    </row>
    <row r="13" spans="1:4" ht="15.75">
      <c r="A13" s="12" t="s">
        <v>23</v>
      </c>
      <c r="B13" s="17" t="s">
        <v>466</v>
      </c>
      <c r="C13" s="18" t="s">
        <v>461</v>
      </c>
      <c r="D13" s="8" t="s">
        <v>467</v>
      </c>
    </row>
    <row r="14" spans="1:4" ht="12.75">
      <c r="A14" s="14" t="s">
        <v>468</v>
      </c>
      <c r="B14" s="15"/>
      <c r="C14" s="15"/>
      <c r="D14" s="16"/>
    </row>
    <row r="15" spans="1:4" ht="15.75">
      <c r="A15" s="12" t="s">
        <v>469</v>
      </c>
      <c r="B15" s="7" t="s">
        <v>449</v>
      </c>
      <c r="C15" s="6" t="s">
        <v>461</v>
      </c>
      <c r="D15" s="8" t="s">
        <v>55</v>
      </c>
    </row>
    <row r="16" spans="1:4" ht="15.75">
      <c r="A16" s="12" t="s">
        <v>470</v>
      </c>
      <c r="B16" s="7" t="s">
        <v>471</v>
      </c>
      <c r="C16" s="6" t="s">
        <v>461</v>
      </c>
      <c r="D16" s="8" t="s">
        <v>58</v>
      </c>
    </row>
    <row r="17" spans="1:4" ht="15.75">
      <c r="A17" s="12" t="s">
        <v>472</v>
      </c>
      <c r="B17" s="7" t="s">
        <v>473</v>
      </c>
      <c r="C17" s="6" t="s">
        <v>461</v>
      </c>
      <c r="D17" s="8" t="s">
        <v>59</v>
      </c>
    </row>
    <row r="18" spans="1:4" ht="15.75">
      <c r="A18" s="12" t="s">
        <v>474</v>
      </c>
      <c r="B18" s="7" t="s">
        <v>475</v>
      </c>
      <c r="C18" s="6" t="s">
        <v>461</v>
      </c>
      <c r="D18" s="8" t="s">
        <v>65</v>
      </c>
    </row>
    <row r="19" spans="1:4" ht="15.75">
      <c r="A19" s="12" t="s">
        <v>476</v>
      </c>
      <c r="B19" s="7" t="s">
        <v>477</v>
      </c>
      <c r="C19" s="6" t="s">
        <v>461</v>
      </c>
      <c r="D19" s="8"/>
    </row>
    <row r="20" spans="1:7" ht="13.5">
      <c r="A20" s="12" t="s">
        <v>478</v>
      </c>
      <c r="B20" s="7" t="s">
        <v>479</v>
      </c>
      <c r="C20" s="7" t="s">
        <v>451</v>
      </c>
      <c r="D20" s="8">
        <v>1</v>
      </c>
      <c r="G20" s="2" t="s">
        <v>42</v>
      </c>
    </row>
    <row r="21" spans="1:4" ht="13.5">
      <c r="A21" s="12" t="s">
        <v>480</v>
      </c>
      <c r="B21" s="7" t="s">
        <v>481</v>
      </c>
      <c r="C21" s="7" t="s">
        <v>451</v>
      </c>
      <c r="D21" s="8">
        <v>1</v>
      </c>
    </row>
    <row r="22" spans="1:4" ht="13.5">
      <c r="A22" s="12" t="s">
        <v>482</v>
      </c>
      <c r="B22" s="7" t="s">
        <v>483</v>
      </c>
      <c r="C22" s="7" t="s">
        <v>451</v>
      </c>
      <c r="D22" s="8">
        <v>2</v>
      </c>
    </row>
    <row r="23" spans="1:4" ht="13.5">
      <c r="A23" s="12" t="s">
        <v>484</v>
      </c>
      <c r="B23" s="7" t="s">
        <v>485</v>
      </c>
      <c r="C23" s="7" t="s">
        <v>451</v>
      </c>
      <c r="D23" s="8">
        <v>0</v>
      </c>
    </row>
    <row r="24" spans="1:4" ht="13.5">
      <c r="A24" s="12" t="s">
        <v>486</v>
      </c>
      <c r="B24" s="7" t="s">
        <v>487</v>
      </c>
      <c r="C24" s="7" t="s">
        <v>461</v>
      </c>
      <c r="D24" s="8">
        <v>2</v>
      </c>
    </row>
    <row r="25" spans="1:4" ht="13.5">
      <c r="A25" s="12" t="s">
        <v>488</v>
      </c>
      <c r="B25" s="7" t="s">
        <v>489</v>
      </c>
      <c r="C25" s="7" t="s">
        <v>451</v>
      </c>
      <c r="D25" s="8">
        <v>2</v>
      </c>
    </row>
    <row r="26" spans="1:4" ht="13.5">
      <c r="A26" s="12" t="s">
        <v>490</v>
      </c>
      <c r="B26" s="7" t="s">
        <v>491</v>
      </c>
      <c r="C26" s="7" t="s">
        <v>451</v>
      </c>
      <c r="D26" s="8">
        <v>0</v>
      </c>
    </row>
    <row r="27" spans="1:6" ht="13.5">
      <c r="A27" s="12" t="s">
        <v>492</v>
      </c>
      <c r="B27" s="7" t="s">
        <v>493</v>
      </c>
      <c r="C27" s="7" t="s">
        <v>495</v>
      </c>
      <c r="D27" s="8">
        <v>76.8</v>
      </c>
      <c r="F27" s="40"/>
    </row>
    <row r="28" spans="1:4" ht="13.5">
      <c r="A28" s="12" t="s">
        <v>496</v>
      </c>
      <c r="B28" s="7" t="s">
        <v>497</v>
      </c>
      <c r="C28" s="7" t="s">
        <v>495</v>
      </c>
      <c r="D28" s="8">
        <v>76.8</v>
      </c>
    </row>
    <row r="29" spans="1:4" ht="13.5">
      <c r="A29" s="12" t="s">
        <v>498</v>
      </c>
      <c r="B29" s="7" t="s">
        <v>499</v>
      </c>
      <c r="C29" s="7" t="s">
        <v>495</v>
      </c>
      <c r="D29" s="8">
        <v>0</v>
      </c>
    </row>
    <row r="30" spans="1:4" ht="27">
      <c r="A30" s="12" t="s">
        <v>500</v>
      </c>
      <c r="B30" s="13" t="s">
        <v>501</v>
      </c>
      <c r="C30" s="7" t="s">
        <v>495</v>
      </c>
      <c r="D30" s="8">
        <v>0</v>
      </c>
    </row>
    <row r="31" spans="1:4" ht="13.5">
      <c r="A31" s="12" t="s">
        <v>502</v>
      </c>
      <c r="B31" s="7" t="s">
        <v>503</v>
      </c>
      <c r="C31" s="7" t="s">
        <v>461</v>
      </c>
      <c r="D31" s="8" t="s">
        <v>24</v>
      </c>
    </row>
    <row r="32" spans="1:4" ht="27">
      <c r="A32" s="12" t="s">
        <v>504</v>
      </c>
      <c r="B32" s="13" t="s">
        <v>505</v>
      </c>
      <c r="C32" s="7" t="s">
        <v>495</v>
      </c>
      <c r="D32" s="8">
        <v>0</v>
      </c>
    </row>
    <row r="33" spans="1:4" ht="13.5">
      <c r="A33" s="12" t="s">
        <v>506</v>
      </c>
      <c r="B33" s="7" t="s">
        <v>507</v>
      </c>
      <c r="C33" s="7" t="s">
        <v>495</v>
      </c>
      <c r="D33" s="8">
        <v>0</v>
      </c>
    </row>
    <row r="34" spans="1:4" ht="15.75">
      <c r="A34" s="12" t="s">
        <v>508</v>
      </c>
      <c r="B34" s="7" t="s">
        <v>509</v>
      </c>
      <c r="C34" s="6" t="s">
        <v>461</v>
      </c>
      <c r="D34" s="8" t="s">
        <v>452</v>
      </c>
    </row>
    <row r="35" spans="1:4" ht="15.75">
      <c r="A35" s="12" t="s">
        <v>510</v>
      </c>
      <c r="B35" s="7" t="s">
        <v>511</v>
      </c>
      <c r="C35" s="6" t="s">
        <v>461</v>
      </c>
      <c r="D35" s="8"/>
    </row>
    <row r="36" spans="1:4" ht="15.75">
      <c r="A36" s="12" t="s">
        <v>512</v>
      </c>
      <c r="B36" s="7" t="s">
        <v>513</v>
      </c>
      <c r="C36" s="6" t="s">
        <v>461</v>
      </c>
      <c r="D36" s="8"/>
    </row>
    <row r="37" spans="1:4" ht="15.75">
      <c r="A37" s="12" t="s">
        <v>514</v>
      </c>
      <c r="B37" s="7" t="s">
        <v>515</v>
      </c>
      <c r="C37" s="6" t="s">
        <v>461</v>
      </c>
      <c r="D37" s="8" t="s">
        <v>24</v>
      </c>
    </row>
    <row r="38" spans="1:4" ht="15.75">
      <c r="A38" s="12" t="s">
        <v>516</v>
      </c>
      <c r="B38" s="7" t="s">
        <v>517</v>
      </c>
      <c r="C38" s="6" t="s">
        <v>461</v>
      </c>
      <c r="D38" s="8"/>
    </row>
    <row r="39" spans="1:4" ht="12.75">
      <c r="A39" s="14" t="s">
        <v>518</v>
      </c>
      <c r="B39" s="15"/>
      <c r="C39" s="15"/>
      <c r="D39" s="16"/>
    </row>
    <row r="40" spans="1:4" ht="15.75">
      <c r="A40" s="12" t="s">
        <v>519</v>
      </c>
      <c r="B40" s="7" t="s">
        <v>520</v>
      </c>
      <c r="C40" s="6" t="s">
        <v>461</v>
      </c>
      <c r="D40" s="8">
        <v>0</v>
      </c>
    </row>
    <row r="41" spans="1:4" ht="15.75">
      <c r="A41" s="12" t="s">
        <v>521</v>
      </c>
      <c r="B41" s="7" t="s">
        <v>522</v>
      </c>
      <c r="C41" s="6" t="s">
        <v>461</v>
      </c>
      <c r="D41" s="8">
        <v>0</v>
      </c>
    </row>
    <row r="42" spans="1:4" ht="15.75">
      <c r="A42" s="12" t="s">
        <v>523</v>
      </c>
      <c r="B42" s="7" t="s">
        <v>524</v>
      </c>
      <c r="C42" s="6" t="s">
        <v>461</v>
      </c>
      <c r="D42" s="8">
        <v>0</v>
      </c>
    </row>
    <row r="46" spans="1:4" ht="14.25">
      <c r="A46" s="19" t="s">
        <v>525</v>
      </c>
      <c r="B46" s="20"/>
      <c r="C46" s="20"/>
      <c r="D46" s="20"/>
    </row>
    <row r="47" spans="1:4" ht="14.25">
      <c r="A47" s="19" t="s">
        <v>526</v>
      </c>
      <c r="B47" s="20"/>
      <c r="C47" s="20"/>
      <c r="D47" s="20"/>
    </row>
    <row r="48" spans="1:4" ht="14.25">
      <c r="A48" s="19" t="s">
        <v>527</v>
      </c>
      <c r="B48" s="20"/>
      <c r="C48" s="20"/>
      <c r="D48" s="20"/>
    </row>
    <row r="50" spans="1:4" ht="31.5">
      <c r="A50" s="5" t="s">
        <v>32</v>
      </c>
      <c r="B50" s="6" t="s">
        <v>457</v>
      </c>
      <c r="C50" s="6" t="s">
        <v>528</v>
      </c>
      <c r="D50" s="6" t="s">
        <v>459</v>
      </c>
    </row>
    <row r="51" spans="1:4" ht="15.75">
      <c r="A51" s="12" t="s">
        <v>20</v>
      </c>
      <c r="B51" s="12" t="s">
        <v>460</v>
      </c>
      <c r="C51" s="6" t="s">
        <v>461</v>
      </c>
      <c r="D51" s="8"/>
    </row>
    <row r="52" spans="1:4" ht="12.75">
      <c r="A52" s="14" t="s">
        <v>529</v>
      </c>
      <c r="B52" s="21"/>
      <c r="C52" s="15"/>
      <c r="D52" s="16"/>
    </row>
    <row r="53" spans="1:4" ht="15.75">
      <c r="A53" s="12" t="s">
        <v>21</v>
      </c>
      <c r="B53" s="12" t="s">
        <v>530</v>
      </c>
      <c r="C53" s="6" t="s">
        <v>461</v>
      </c>
      <c r="D53" s="8" t="s">
        <v>60</v>
      </c>
    </row>
    <row r="54" spans="1:4" ht="12.75">
      <c r="A54" s="14" t="s">
        <v>531</v>
      </c>
      <c r="B54" s="15"/>
      <c r="C54" s="15"/>
      <c r="D54" s="264"/>
    </row>
    <row r="55" spans="1:4" ht="15.75">
      <c r="A55" s="12" t="s">
        <v>22</v>
      </c>
      <c r="B55" s="12" t="s">
        <v>532</v>
      </c>
      <c r="C55" s="6" t="s">
        <v>461</v>
      </c>
      <c r="D55" s="8" t="s">
        <v>61</v>
      </c>
    </row>
    <row r="56" spans="1:4" ht="15.75">
      <c r="A56" s="12" t="s">
        <v>23</v>
      </c>
      <c r="B56" s="12" t="s">
        <v>533</v>
      </c>
      <c r="C56" s="6" t="s">
        <v>461</v>
      </c>
      <c r="D56" s="8" t="s">
        <v>62</v>
      </c>
    </row>
    <row r="57" spans="1:4" ht="12.75">
      <c r="A57" s="14" t="s">
        <v>534</v>
      </c>
      <c r="B57" s="15"/>
      <c r="C57" s="15"/>
      <c r="D57" s="16"/>
    </row>
    <row r="58" spans="1:4" ht="15.75">
      <c r="A58" s="12" t="s">
        <v>469</v>
      </c>
      <c r="B58" s="12" t="s">
        <v>535</v>
      </c>
      <c r="C58" s="6" t="s">
        <v>461</v>
      </c>
      <c r="D58" s="3" t="s">
        <v>63</v>
      </c>
    </row>
    <row r="59" spans="1:4" ht="12.75">
      <c r="A59" s="14" t="s">
        <v>536</v>
      </c>
      <c r="B59" s="15"/>
      <c r="C59" s="15"/>
      <c r="D59" s="16"/>
    </row>
    <row r="60" spans="1:4" ht="15.75">
      <c r="A60" s="12" t="s">
        <v>470</v>
      </c>
      <c r="B60" s="12" t="s">
        <v>537</v>
      </c>
      <c r="C60" s="6" t="s">
        <v>461</v>
      </c>
      <c r="D60" s="3" t="s">
        <v>17</v>
      </c>
    </row>
    <row r="61" spans="1:4" ht="15.75">
      <c r="A61" s="12" t="s">
        <v>472</v>
      </c>
      <c r="B61" s="12" t="s">
        <v>538</v>
      </c>
      <c r="C61" s="6" t="s">
        <v>461</v>
      </c>
      <c r="D61" s="8" t="s">
        <v>53</v>
      </c>
    </row>
    <row r="62" spans="1:4" ht="12.75">
      <c r="A62" s="14" t="s">
        <v>37</v>
      </c>
      <c r="B62" s="15"/>
      <c r="C62" s="15"/>
      <c r="D62" s="16"/>
    </row>
    <row r="63" spans="1:4" ht="12.75">
      <c r="A63" s="12" t="s">
        <v>474</v>
      </c>
      <c r="B63" s="12" t="s">
        <v>539</v>
      </c>
      <c r="C63" s="12" t="s">
        <v>495</v>
      </c>
      <c r="D63" s="8">
        <v>0</v>
      </c>
    </row>
    <row r="64" spans="1:4" ht="12.75">
      <c r="A64" s="14" t="s">
        <v>540</v>
      </c>
      <c r="B64" s="15"/>
      <c r="C64" s="15"/>
      <c r="D64" s="16" t="s">
        <v>450</v>
      </c>
    </row>
    <row r="65" spans="1:4" ht="15.75">
      <c r="A65" s="12" t="s">
        <v>476</v>
      </c>
      <c r="B65" s="12" t="s">
        <v>541</v>
      </c>
      <c r="C65" s="6" t="s">
        <v>461</v>
      </c>
      <c r="D65" s="8"/>
    </row>
    <row r="66" spans="1:4" ht="12.75">
      <c r="A66" s="12" t="s">
        <v>478</v>
      </c>
      <c r="B66" s="12" t="s">
        <v>542</v>
      </c>
      <c r="C66" s="12" t="s">
        <v>451</v>
      </c>
      <c r="D66" s="8">
        <v>0</v>
      </c>
    </row>
    <row r="67" spans="1:4" ht="12.75">
      <c r="A67" s="14" t="s">
        <v>543</v>
      </c>
      <c r="B67" s="15"/>
      <c r="C67" s="15"/>
      <c r="D67" s="16" t="s">
        <v>494</v>
      </c>
    </row>
    <row r="68" spans="1:4" ht="12.75">
      <c r="A68" s="12" t="s">
        <v>544</v>
      </c>
      <c r="B68" s="12" t="s">
        <v>545</v>
      </c>
      <c r="C68" s="12" t="s">
        <v>461</v>
      </c>
      <c r="D68" s="8"/>
    </row>
    <row r="69" spans="1:4" ht="12.75">
      <c r="A69" s="12" t="s">
        <v>482</v>
      </c>
      <c r="B69" s="12" t="s">
        <v>546</v>
      </c>
      <c r="C69" s="12" t="s">
        <v>461</v>
      </c>
      <c r="D69" s="8"/>
    </row>
    <row r="70" spans="1:4" ht="12.75">
      <c r="A70" s="12" t="s">
        <v>484</v>
      </c>
      <c r="B70" s="12" t="s">
        <v>547</v>
      </c>
      <c r="C70" s="12" t="s">
        <v>461</v>
      </c>
      <c r="D70" s="8"/>
    </row>
    <row r="71" spans="1:4" ht="13.5" thickBot="1">
      <c r="A71" s="14" t="s">
        <v>25</v>
      </c>
      <c r="B71" s="15"/>
      <c r="C71" s="15"/>
      <c r="D71" s="16"/>
    </row>
    <row r="72" spans="1:4" ht="12.75">
      <c r="A72" s="12" t="s">
        <v>486</v>
      </c>
      <c r="B72" s="12" t="s">
        <v>26</v>
      </c>
      <c r="C72" s="12" t="s">
        <v>461</v>
      </c>
      <c r="D72" s="58" t="s">
        <v>27</v>
      </c>
    </row>
    <row r="73" spans="1:4" ht="12.75">
      <c r="A73" s="12" t="s">
        <v>488</v>
      </c>
      <c r="B73" s="12" t="s">
        <v>28</v>
      </c>
      <c r="C73" s="12" t="s">
        <v>461</v>
      </c>
      <c r="D73" s="59" t="s">
        <v>450</v>
      </c>
    </row>
    <row r="74" spans="1:4" ht="12.75">
      <c r="A74" s="12" t="s">
        <v>490</v>
      </c>
      <c r="B74" s="12" t="s">
        <v>29</v>
      </c>
      <c r="C74" s="12" t="s">
        <v>461</v>
      </c>
      <c r="D74" s="59"/>
    </row>
    <row r="75" spans="1:4" ht="12.75">
      <c r="A75" s="12" t="s">
        <v>492</v>
      </c>
      <c r="B75" s="12" t="s">
        <v>445</v>
      </c>
      <c r="C75" s="12" t="s">
        <v>461</v>
      </c>
      <c r="D75" s="59"/>
    </row>
    <row r="76" spans="1:4" ht="12.75">
      <c r="A76" s="12" t="s">
        <v>496</v>
      </c>
      <c r="B76" s="12" t="s">
        <v>30</v>
      </c>
      <c r="C76" s="12" t="s">
        <v>461</v>
      </c>
      <c r="D76" s="60"/>
    </row>
    <row r="77" spans="1:4" ht="13.5" thickBot="1">
      <c r="A77" s="12" t="s">
        <v>498</v>
      </c>
      <c r="B77" s="12" t="s">
        <v>31</v>
      </c>
      <c r="C77" s="12" t="s">
        <v>461</v>
      </c>
      <c r="D77" s="61"/>
    </row>
    <row r="78" spans="1:4" ht="12.75">
      <c r="A78" s="12" t="s">
        <v>486</v>
      </c>
      <c r="B78" s="12" t="s">
        <v>26</v>
      </c>
      <c r="C78" s="12" t="s">
        <v>461</v>
      </c>
      <c r="D78" s="58" t="s">
        <v>447</v>
      </c>
    </row>
    <row r="79" spans="1:4" ht="12.75">
      <c r="A79" s="12" t="s">
        <v>488</v>
      </c>
      <c r="B79" s="12" t="s">
        <v>28</v>
      </c>
      <c r="C79" s="12" t="s">
        <v>461</v>
      </c>
      <c r="D79" s="59" t="s">
        <v>450</v>
      </c>
    </row>
    <row r="80" spans="1:4" ht="12.75">
      <c r="A80" s="12" t="s">
        <v>490</v>
      </c>
      <c r="B80" s="12" t="s">
        <v>29</v>
      </c>
      <c r="C80" s="12" t="s">
        <v>461</v>
      </c>
      <c r="D80" s="59"/>
    </row>
    <row r="81" spans="1:4" ht="12.75">
      <c r="A81" s="12" t="s">
        <v>492</v>
      </c>
      <c r="B81" s="12" t="s">
        <v>445</v>
      </c>
      <c r="C81" s="12" t="s">
        <v>461</v>
      </c>
      <c r="D81" s="59"/>
    </row>
    <row r="82" spans="1:4" ht="12.75">
      <c r="A82" s="12" t="s">
        <v>496</v>
      </c>
      <c r="B82" s="12" t="s">
        <v>30</v>
      </c>
      <c r="C82" s="12" t="s">
        <v>461</v>
      </c>
      <c r="D82" s="60"/>
    </row>
    <row r="83" spans="1:4" ht="13.5" thickBot="1">
      <c r="A83" s="12" t="s">
        <v>498</v>
      </c>
      <c r="B83" s="12" t="s">
        <v>31</v>
      </c>
      <c r="C83" s="12" t="s">
        <v>461</v>
      </c>
      <c r="D83" s="61"/>
    </row>
    <row r="84" spans="1:4" ht="13.5" thickBot="1">
      <c r="A84" s="12" t="s">
        <v>498</v>
      </c>
      <c r="B84" s="12" t="s">
        <v>31</v>
      </c>
      <c r="C84" s="12" t="s">
        <v>461</v>
      </c>
      <c r="D84" s="61"/>
    </row>
    <row r="85" spans="1:4" ht="12.75">
      <c r="A85" s="41" t="s">
        <v>486</v>
      </c>
      <c r="B85" s="42" t="s">
        <v>26</v>
      </c>
      <c r="C85" s="42" t="s">
        <v>461</v>
      </c>
      <c r="D85" s="58" t="s">
        <v>448</v>
      </c>
    </row>
    <row r="86" spans="1:4" ht="12.75">
      <c r="A86" s="43" t="s">
        <v>488</v>
      </c>
      <c r="B86" s="12" t="s">
        <v>28</v>
      </c>
      <c r="C86" s="12" t="s">
        <v>461</v>
      </c>
      <c r="D86" s="59" t="s">
        <v>49</v>
      </c>
    </row>
    <row r="87" spans="1:4" ht="12.75">
      <c r="A87" s="43" t="s">
        <v>490</v>
      </c>
      <c r="B87" s="12" t="s">
        <v>29</v>
      </c>
      <c r="C87" s="12" t="s">
        <v>461</v>
      </c>
      <c r="D87" s="59" t="s">
        <v>50</v>
      </c>
    </row>
    <row r="88" spans="1:4" ht="12.75">
      <c r="A88" s="43" t="s">
        <v>492</v>
      </c>
      <c r="B88" s="12" t="s">
        <v>445</v>
      </c>
      <c r="C88" s="12" t="s">
        <v>461</v>
      </c>
      <c r="D88" s="59" t="s">
        <v>51</v>
      </c>
    </row>
    <row r="89" spans="1:4" ht="12.75">
      <c r="A89" s="43" t="s">
        <v>496</v>
      </c>
      <c r="B89" s="12" t="s">
        <v>30</v>
      </c>
      <c r="C89" s="12" t="s">
        <v>461</v>
      </c>
      <c r="D89" s="60">
        <v>40817</v>
      </c>
    </row>
    <row r="90" spans="1:4" ht="13.5" thickBot="1">
      <c r="A90" s="48" t="s">
        <v>498</v>
      </c>
      <c r="B90" s="62" t="s">
        <v>31</v>
      </c>
      <c r="C90" s="62" t="s">
        <v>461</v>
      </c>
      <c r="D90" s="61"/>
    </row>
    <row r="91" spans="1:4" ht="12.75">
      <c r="A91" s="14" t="s">
        <v>548</v>
      </c>
      <c r="B91" s="15"/>
      <c r="C91" s="15"/>
      <c r="D91" s="16"/>
    </row>
    <row r="92" spans="1:4" ht="12.75">
      <c r="A92" s="12" t="s">
        <v>500</v>
      </c>
      <c r="B92" s="12" t="s">
        <v>549</v>
      </c>
      <c r="C92" s="12" t="s">
        <v>461</v>
      </c>
      <c r="D92" s="8" t="s">
        <v>580</v>
      </c>
    </row>
    <row r="93" spans="1:4" ht="12.75">
      <c r="A93" s="12" t="s">
        <v>502</v>
      </c>
      <c r="B93" s="12" t="s">
        <v>550</v>
      </c>
      <c r="C93" s="12" t="s">
        <v>451</v>
      </c>
      <c r="D93" s="8">
        <v>1</v>
      </c>
    </row>
    <row r="94" spans="1:4" ht="12.75">
      <c r="A94" s="14" t="s">
        <v>551</v>
      </c>
      <c r="B94" s="15"/>
      <c r="C94" s="15"/>
      <c r="D94" s="16"/>
    </row>
    <row r="95" spans="1:4" ht="12.75">
      <c r="A95" s="12" t="s">
        <v>504</v>
      </c>
      <c r="B95" s="12" t="s">
        <v>552</v>
      </c>
      <c r="C95" s="12" t="s">
        <v>461</v>
      </c>
      <c r="D95" s="8" t="s">
        <v>48</v>
      </c>
    </row>
    <row r="96" spans="1:4" ht="12.75">
      <c r="A96" s="14" t="s">
        <v>553</v>
      </c>
      <c r="B96" s="15"/>
      <c r="C96" s="15"/>
      <c r="D96" s="16"/>
    </row>
    <row r="97" spans="1:4" ht="12.75">
      <c r="A97" s="12" t="s">
        <v>506</v>
      </c>
      <c r="B97" s="12" t="s">
        <v>554</v>
      </c>
      <c r="C97" s="12" t="s">
        <v>461</v>
      </c>
      <c r="D97" s="8" t="s">
        <v>450</v>
      </c>
    </row>
    <row r="98" spans="1:4" ht="12.75">
      <c r="A98" s="14" t="s">
        <v>555</v>
      </c>
      <c r="B98" s="15"/>
      <c r="C98" s="15"/>
      <c r="D98" s="16"/>
    </row>
    <row r="99" spans="1:4" ht="12.75">
      <c r="A99" s="12" t="s">
        <v>508</v>
      </c>
      <c r="B99" s="12" t="s">
        <v>556</v>
      </c>
      <c r="C99" s="22" t="s">
        <v>461</v>
      </c>
      <c r="D99" s="8" t="s">
        <v>450</v>
      </c>
    </row>
    <row r="100" spans="1:4" ht="12.75">
      <c r="A100" s="14" t="s">
        <v>557</v>
      </c>
      <c r="B100" s="15"/>
      <c r="C100" s="15"/>
      <c r="D100" s="16"/>
    </row>
    <row r="101" spans="1:4" ht="12.75">
      <c r="A101" s="12" t="s">
        <v>510</v>
      </c>
      <c r="B101" s="12" t="s">
        <v>558</v>
      </c>
      <c r="C101" s="12" t="s">
        <v>461</v>
      </c>
      <c r="D101" s="8" t="s">
        <v>450</v>
      </c>
    </row>
    <row r="102" spans="1:4" ht="12.75">
      <c r="A102" s="12" t="s">
        <v>512</v>
      </c>
      <c r="B102" s="12" t="s">
        <v>559</v>
      </c>
      <c r="C102" s="12" t="s">
        <v>560</v>
      </c>
      <c r="D102" s="8"/>
    </row>
    <row r="103" spans="1:4" ht="12.75">
      <c r="A103" s="14" t="s">
        <v>561</v>
      </c>
      <c r="B103" s="15"/>
      <c r="C103" s="15"/>
      <c r="D103" s="16"/>
    </row>
    <row r="104" spans="1:4" ht="15.75">
      <c r="A104" s="12" t="s">
        <v>514</v>
      </c>
      <c r="B104" s="22" t="s">
        <v>562</v>
      </c>
      <c r="C104" s="18" t="s">
        <v>461</v>
      </c>
      <c r="D104" s="8" t="s">
        <v>450</v>
      </c>
    </row>
    <row r="105" spans="1:4" ht="12.75">
      <c r="A105" s="22"/>
      <c r="B105" s="24" t="s">
        <v>563</v>
      </c>
      <c r="C105" s="24"/>
      <c r="D105" s="23"/>
    </row>
    <row r="106" spans="1:4" ht="12.75">
      <c r="A106" s="25" t="s">
        <v>516</v>
      </c>
      <c r="B106" s="26" t="s">
        <v>564</v>
      </c>
      <c r="C106" s="27"/>
      <c r="D106" s="8" t="s">
        <v>64</v>
      </c>
    </row>
    <row r="107" spans="1:4" ht="12.75">
      <c r="A107" s="14" t="s">
        <v>565</v>
      </c>
      <c r="B107" s="15"/>
      <c r="C107" s="15"/>
      <c r="D107" s="16"/>
    </row>
    <row r="108" spans="1:4" ht="15.75">
      <c r="A108" s="12" t="s">
        <v>519</v>
      </c>
      <c r="B108" s="12" t="s">
        <v>566</v>
      </c>
      <c r="C108" s="6" t="s">
        <v>461</v>
      </c>
      <c r="D108" s="8" t="s">
        <v>450</v>
      </c>
    </row>
    <row r="109" spans="1:4" ht="12.75">
      <c r="A109" s="14" t="s">
        <v>567</v>
      </c>
      <c r="B109" s="15"/>
      <c r="C109" s="15"/>
      <c r="D109" s="16"/>
    </row>
    <row r="110" spans="1:4" ht="15.75">
      <c r="A110" s="12" t="s">
        <v>521</v>
      </c>
      <c r="B110" s="28" t="s">
        <v>568</v>
      </c>
      <c r="C110" s="6" t="s">
        <v>461</v>
      </c>
      <c r="D110" s="8" t="s">
        <v>494</v>
      </c>
    </row>
    <row r="111" spans="1:4" ht="12.75">
      <c r="A111" s="14" t="s">
        <v>569</v>
      </c>
      <c r="B111" s="15"/>
      <c r="C111" s="15"/>
      <c r="D111" s="16"/>
    </row>
    <row r="112" spans="1:4" ht="15.75">
      <c r="A112" s="12" t="s">
        <v>523</v>
      </c>
      <c r="B112" s="28" t="s">
        <v>570</v>
      </c>
      <c r="C112" s="6" t="s">
        <v>461</v>
      </c>
      <c r="D112" s="8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81"/>
  <sheetViews>
    <sheetView workbookViewId="0" topLeftCell="A46">
      <selection activeCell="A70" sqref="A70:IV70"/>
    </sheetView>
  </sheetViews>
  <sheetFormatPr defaultColWidth="9.140625" defaultRowHeight="12.75"/>
  <cols>
    <col min="1" max="1" width="6.421875" style="2" customWidth="1"/>
    <col min="2" max="2" width="60.140625" style="2" customWidth="1"/>
    <col min="3" max="3" width="19.7109375" style="2" customWidth="1"/>
    <col min="4" max="4" width="14.57421875" style="2" customWidth="1"/>
    <col min="5" max="5" width="13.140625" style="2" hidden="1" customWidth="1"/>
    <col min="6" max="6" width="0" style="2" hidden="1" customWidth="1"/>
    <col min="7" max="16384" width="9.140625" style="2" customWidth="1"/>
  </cols>
  <sheetData>
    <row r="1" ht="15.75">
      <c r="A1" s="4" t="s">
        <v>87</v>
      </c>
    </row>
    <row r="2" ht="15.75">
      <c r="A2" s="4" t="s">
        <v>88</v>
      </c>
    </row>
    <row r="3" ht="20.25" customHeight="1">
      <c r="B3" s="266" t="s">
        <v>89</v>
      </c>
    </row>
    <row r="4" spans="1:4" ht="36.75" customHeight="1">
      <c r="A4" s="267" t="s">
        <v>32</v>
      </c>
      <c r="B4" s="6" t="s">
        <v>457</v>
      </c>
      <c r="C4" s="6" t="s">
        <v>528</v>
      </c>
      <c r="D4" s="6" t="s">
        <v>459</v>
      </c>
    </row>
    <row r="5" spans="1:4" ht="15.75">
      <c r="A5" s="268" t="s">
        <v>20</v>
      </c>
      <c r="B5" s="12" t="s">
        <v>460</v>
      </c>
      <c r="C5" s="6" t="s">
        <v>461</v>
      </c>
      <c r="D5" s="271">
        <v>42460</v>
      </c>
    </row>
    <row r="6" spans="1:4" ht="15.75">
      <c r="A6" s="268" t="s">
        <v>21</v>
      </c>
      <c r="B6" s="12" t="s">
        <v>90</v>
      </c>
      <c r="C6" s="6" t="s">
        <v>461</v>
      </c>
      <c r="D6" s="272">
        <v>42339</v>
      </c>
    </row>
    <row r="7" spans="1:4" ht="16.5" thickBot="1">
      <c r="A7" s="273" t="s">
        <v>22</v>
      </c>
      <c r="B7" s="274" t="s">
        <v>91</v>
      </c>
      <c r="C7" s="275" t="s">
        <v>461</v>
      </c>
      <c r="D7" s="276">
        <v>42369</v>
      </c>
    </row>
    <row r="8" spans="1:4" ht="25.5">
      <c r="A8" s="277" t="s">
        <v>92</v>
      </c>
      <c r="B8" s="278"/>
      <c r="C8" s="278"/>
      <c r="D8" s="279"/>
    </row>
    <row r="9" spans="1:4" ht="13.5">
      <c r="A9" s="280" t="s">
        <v>23</v>
      </c>
      <c r="B9" s="281" t="s">
        <v>93</v>
      </c>
      <c r="C9" s="282" t="s">
        <v>575</v>
      </c>
      <c r="D9" s="283">
        <v>0</v>
      </c>
    </row>
    <row r="10" spans="1:4" ht="13.5">
      <c r="A10" s="280" t="s">
        <v>469</v>
      </c>
      <c r="B10" s="281" t="s">
        <v>94</v>
      </c>
      <c r="C10" s="282" t="s">
        <v>575</v>
      </c>
      <c r="D10" s="283">
        <v>0</v>
      </c>
    </row>
    <row r="11" spans="1:4" ht="13.5">
      <c r="A11" s="280" t="s">
        <v>470</v>
      </c>
      <c r="B11" s="281" t="s">
        <v>95</v>
      </c>
      <c r="C11" s="282" t="s">
        <v>575</v>
      </c>
      <c r="D11" s="283">
        <v>0</v>
      </c>
    </row>
    <row r="12" spans="1:4" ht="25.5">
      <c r="A12" s="280" t="s">
        <v>472</v>
      </c>
      <c r="B12" s="284" t="s">
        <v>96</v>
      </c>
      <c r="C12" s="281" t="s">
        <v>575</v>
      </c>
      <c r="D12" s="285">
        <f>SUM(D13:D15)</f>
        <v>1125.25</v>
      </c>
    </row>
    <row r="13" spans="1:4" ht="13.5">
      <c r="A13" s="280" t="s">
        <v>474</v>
      </c>
      <c r="B13" s="281" t="s">
        <v>97</v>
      </c>
      <c r="C13" s="282" t="s">
        <v>575</v>
      </c>
      <c r="D13" s="285">
        <f>D28+D30+D32</f>
        <v>631.95</v>
      </c>
    </row>
    <row r="14" spans="1:4" ht="13.5">
      <c r="A14" s="280" t="s">
        <v>476</v>
      </c>
      <c r="B14" s="281" t="s">
        <v>98</v>
      </c>
      <c r="C14" s="282" t="s">
        <v>575</v>
      </c>
      <c r="D14" s="285">
        <f>D36</f>
        <v>306.4</v>
      </c>
    </row>
    <row r="15" spans="1:4" ht="12.75">
      <c r="A15" s="280" t="s">
        <v>478</v>
      </c>
      <c r="B15" s="281" t="s">
        <v>99</v>
      </c>
      <c r="C15" s="281" t="s">
        <v>575</v>
      </c>
      <c r="D15" s="285">
        <f>D34</f>
        <v>186.9</v>
      </c>
    </row>
    <row r="16" spans="1:4" ht="12.75">
      <c r="A16" s="280" t="s">
        <v>544</v>
      </c>
      <c r="B16" s="281" t="s">
        <v>100</v>
      </c>
      <c r="C16" s="281" t="s">
        <v>575</v>
      </c>
      <c r="D16" s="283">
        <f>SUM(D17:D21)</f>
        <v>0</v>
      </c>
    </row>
    <row r="17" spans="1:4" ht="12.75">
      <c r="A17" s="280" t="s">
        <v>482</v>
      </c>
      <c r="B17" s="281" t="s">
        <v>101</v>
      </c>
      <c r="C17" s="281" t="s">
        <v>575</v>
      </c>
      <c r="D17" s="283">
        <v>0</v>
      </c>
    </row>
    <row r="18" spans="1:4" ht="12.75">
      <c r="A18" s="280" t="s">
        <v>484</v>
      </c>
      <c r="B18" s="281" t="s">
        <v>102</v>
      </c>
      <c r="C18" s="281" t="s">
        <v>575</v>
      </c>
      <c r="D18" s="283">
        <v>0</v>
      </c>
    </row>
    <row r="19" spans="1:4" ht="12.75">
      <c r="A19" s="280" t="s">
        <v>486</v>
      </c>
      <c r="B19" s="281" t="s">
        <v>103</v>
      </c>
      <c r="C19" s="281" t="s">
        <v>575</v>
      </c>
      <c r="D19" s="283">
        <v>0</v>
      </c>
    </row>
    <row r="20" spans="1:4" ht="13.5">
      <c r="A20" s="280" t="s">
        <v>488</v>
      </c>
      <c r="B20" s="281" t="s">
        <v>104</v>
      </c>
      <c r="C20" s="282" t="s">
        <v>575</v>
      </c>
      <c r="D20" s="283">
        <v>0</v>
      </c>
    </row>
    <row r="21" spans="1:4" ht="13.5">
      <c r="A21" s="280" t="s">
        <v>490</v>
      </c>
      <c r="B21" s="281" t="s">
        <v>105</v>
      </c>
      <c r="C21" s="282" t="s">
        <v>575</v>
      </c>
      <c r="D21" s="283">
        <v>0</v>
      </c>
    </row>
    <row r="22" spans="1:4" ht="13.5">
      <c r="A22" s="280" t="s">
        <v>492</v>
      </c>
      <c r="B22" s="281" t="s">
        <v>106</v>
      </c>
      <c r="C22" s="282" t="s">
        <v>575</v>
      </c>
      <c r="D22" s="285">
        <f>D9+D16</f>
        <v>0</v>
      </c>
    </row>
    <row r="23" spans="1:4" ht="12.75">
      <c r="A23" s="280" t="s">
        <v>496</v>
      </c>
      <c r="B23" s="281" t="s">
        <v>107</v>
      </c>
      <c r="C23" s="281" t="s">
        <v>575</v>
      </c>
      <c r="D23" s="283">
        <v>0</v>
      </c>
    </row>
    <row r="24" spans="1:4" ht="12.75">
      <c r="A24" s="280" t="s">
        <v>498</v>
      </c>
      <c r="B24" s="281" t="s">
        <v>108</v>
      </c>
      <c r="C24" s="281" t="s">
        <v>575</v>
      </c>
      <c r="D24" s="285">
        <f>D10</f>
        <v>0</v>
      </c>
    </row>
    <row r="25" spans="1:4" ht="12.75">
      <c r="A25" s="280" t="s">
        <v>500</v>
      </c>
      <c r="B25" s="281" t="s">
        <v>109</v>
      </c>
      <c r="C25" s="281" t="s">
        <v>575</v>
      </c>
      <c r="D25" s="285">
        <v>1125.25</v>
      </c>
    </row>
    <row r="26" spans="1:5" ht="34.5" customHeight="1">
      <c r="A26" s="500" t="s">
        <v>110</v>
      </c>
      <c r="B26" s="501"/>
      <c r="C26" s="501"/>
      <c r="D26" s="502"/>
      <c r="E26" s="2">
        <v>1125.25</v>
      </c>
    </row>
    <row r="27" spans="1:5" ht="28.5" customHeight="1">
      <c r="A27" s="286" t="s">
        <v>111</v>
      </c>
      <c r="B27" s="497" t="s">
        <v>112</v>
      </c>
      <c r="C27" s="498"/>
      <c r="D27" s="499"/>
      <c r="E27" s="287"/>
    </row>
    <row r="28" spans="1:5" ht="12.75" customHeight="1">
      <c r="A28" s="288" t="s">
        <v>113</v>
      </c>
      <c r="B28" s="289" t="s">
        <v>114</v>
      </c>
      <c r="C28" s="281" t="s">
        <v>575</v>
      </c>
      <c r="D28" s="283">
        <f>ROUND($E$26/SUM($E$28:$E$36)*E28,2)</f>
        <v>344.7</v>
      </c>
      <c r="E28" s="290">
        <v>4.5</v>
      </c>
    </row>
    <row r="29" spans="1:4" ht="29.25" customHeight="1">
      <c r="A29" s="288" t="s">
        <v>115</v>
      </c>
      <c r="B29" s="497" t="s">
        <v>116</v>
      </c>
      <c r="C29" s="498"/>
      <c r="D29" s="499"/>
    </row>
    <row r="30" spans="1:5" ht="12.75">
      <c r="A30" s="288" t="s">
        <v>117</v>
      </c>
      <c r="B30" s="289" t="s">
        <v>114</v>
      </c>
      <c r="C30" s="281" t="s">
        <v>575</v>
      </c>
      <c r="D30" s="283">
        <f>ROUND($E$26/SUM($E$28:$E$36)*E30,2)</f>
        <v>0</v>
      </c>
      <c r="E30" s="2">
        <v>0</v>
      </c>
    </row>
    <row r="31" spans="1:4" ht="17.25" customHeight="1">
      <c r="A31" s="288" t="s">
        <v>118</v>
      </c>
      <c r="B31" s="497" t="s">
        <v>119</v>
      </c>
      <c r="C31" s="498"/>
      <c r="D31" s="499"/>
    </row>
    <row r="32" spans="1:5" ht="12.75">
      <c r="A32" s="288" t="s">
        <v>120</v>
      </c>
      <c r="B32" s="289" t="s">
        <v>114</v>
      </c>
      <c r="C32" s="281" t="s">
        <v>575</v>
      </c>
      <c r="D32" s="283">
        <f>ROUND($E$26/SUM($E$28:$E$36)*E32,2)</f>
        <v>287.25</v>
      </c>
      <c r="E32" s="290">
        <f>14.69-E28-E30-E34-E36</f>
        <v>3.75</v>
      </c>
    </row>
    <row r="33" spans="1:4" ht="16.5" customHeight="1">
      <c r="A33" s="288" t="s">
        <v>121</v>
      </c>
      <c r="B33" s="497" t="s">
        <v>122</v>
      </c>
      <c r="C33" s="498"/>
      <c r="D33" s="499"/>
    </row>
    <row r="34" spans="1:5" ht="12.75">
      <c r="A34" s="288" t="s">
        <v>123</v>
      </c>
      <c r="B34" s="289" t="s">
        <v>114</v>
      </c>
      <c r="C34" s="281" t="s">
        <v>575</v>
      </c>
      <c r="D34" s="283">
        <f>ROUND($E$26/SUM($E$28:$E$36)*E34,2)</f>
        <v>186.9</v>
      </c>
      <c r="E34" s="290">
        <v>2.44</v>
      </c>
    </row>
    <row r="35" spans="1:4" ht="16.5" customHeight="1">
      <c r="A35" s="288" t="s">
        <v>124</v>
      </c>
      <c r="B35" s="497" t="s">
        <v>125</v>
      </c>
      <c r="C35" s="498"/>
      <c r="D35" s="499"/>
    </row>
    <row r="36" spans="1:5" ht="12.75">
      <c r="A36" s="288" t="s">
        <v>126</v>
      </c>
      <c r="B36" s="289" t="s">
        <v>114</v>
      </c>
      <c r="C36" s="281" t="s">
        <v>575</v>
      </c>
      <c r="D36" s="283">
        <f>ROUND($E$26/SUM($E$28:$E$36)*E36,2)</f>
        <v>306.4</v>
      </c>
      <c r="E36" s="2">
        <v>4</v>
      </c>
    </row>
    <row r="37" spans="1:4" ht="12.75">
      <c r="A37" s="291"/>
      <c r="B37" s="292" t="s">
        <v>127</v>
      </c>
      <c r="C37" s="293"/>
      <c r="D37" s="294"/>
    </row>
    <row r="38" spans="1:4" ht="12.75">
      <c r="A38" s="295">
        <v>1</v>
      </c>
      <c r="B38" s="296" t="s">
        <v>128</v>
      </c>
      <c r="C38" s="293" t="s">
        <v>129</v>
      </c>
      <c r="D38" s="297"/>
    </row>
    <row r="39" spans="1:4" ht="12.75">
      <c r="A39" s="298"/>
      <c r="B39" s="299" t="s">
        <v>130</v>
      </c>
      <c r="C39" s="300" t="s">
        <v>131</v>
      </c>
      <c r="D39" s="301" t="s">
        <v>47</v>
      </c>
    </row>
    <row r="40" spans="1:4" ht="12.75">
      <c r="A40" s="298"/>
      <c r="B40" s="299" t="s">
        <v>132</v>
      </c>
      <c r="C40" s="300" t="s">
        <v>131</v>
      </c>
      <c r="D40" s="301" t="s">
        <v>133</v>
      </c>
    </row>
    <row r="41" spans="1:4" ht="12.75">
      <c r="A41" s="298"/>
      <c r="B41" s="25" t="s">
        <v>134</v>
      </c>
      <c r="C41" s="302" t="s">
        <v>575</v>
      </c>
      <c r="D41" s="303">
        <v>2.42</v>
      </c>
    </row>
    <row r="42" spans="1:4" ht="12.75">
      <c r="A42" s="295">
        <v>2</v>
      </c>
      <c r="B42" s="296" t="s">
        <v>128</v>
      </c>
      <c r="C42" s="293" t="s">
        <v>135</v>
      </c>
      <c r="D42" s="297"/>
    </row>
    <row r="43" spans="1:4" ht="12.75">
      <c r="A43" s="298"/>
      <c r="B43" s="299" t="s">
        <v>130</v>
      </c>
      <c r="C43" s="300" t="s">
        <v>131</v>
      </c>
      <c r="D43" s="301" t="s">
        <v>234</v>
      </c>
    </row>
    <row r="44" spans="1:4" ht="12.75">
      <c r="A44" s="298"/>
      <c r="B44" s="299" t="s">
        <v>132</v>
      </c>
      <c r="C44" s="300" t="s">
        <v>131</v>
      </c>
      <c r="D44" s="301" t="s">
        <v>133</v>
      </c>
    </row>
    <row r="45" spans="1:4" ht="12.75">
      <c r="A45" s="298"/>
      <c r="B45" s="25" t="s">
        <v>134</v>
      </c>
      <c r="C45" s="302" t="s">
        <v>575</v>
      </c>
      <c r="D45" s="304">
        <v>0</v>
      </c>
    </row>
    <row r="46" spans="1:4" ht="12.75">
      <c r="A46" s="295">
        <v>3</v>
      </c>
      <c r="B46" s="296" t="s">
        <v>128</v>
      </c>
      <c r="C46" s="293" t="s">
        <v>137</v>
      </c>
      <c r="D46" s="297"/>
    </row>
    <row r="47" spans="1:4" ht="12.75">
      <c r="A47" s="298"/>
      <c r="B47" s="299" t="s">
        <v>130</v>
      </c>
      <c r="C47" s="300" t="s">
        <v>131</v>
      </c>
      <c r="D47" s="301" t="s">
        <v>136</v>
      </c>
    </row>
    <row r="48" spans="1:4" ht="12.75">
      <c r="A48" s="298"/>
      <c r="B48" s="299" t="s">
        <v>132</v>
      </c>
      <c r="C48" s="300" t="s">
        <v>131</v>
      </c>
      <c r="D48" s="301" t="s">
        <v>133</v>
      </c>
    </row>
    <row r="49" spans="1:4" ht="12.75">
      <c r="A49" s="298"/>
      <c r="B49" s="25" t="s">
        <v>134</v>
      </c>
      <c r="C49" s="302" t="s">
        <v>575</v>
      </c>
      <c r="D49" s="304">
        <v>0</v>
      </c>
    </row>
    <row r="50" spans="1:4" ht="12.75">
      <c r="A50" s="295">
        <v>4</v>
      </c>
      <c r="B50" s="296" t="s">
        <v>128</v>
      </c>
      <c r="C50" s="293" t="s">
        <v>138</v>
      </c>
      <c r="D50" s="297"/>
    </row>
    <row r="51" spans="1:4" ht="12.75">
      <c r="A51" s="298"/>
      <c r="B51" s="299" t="s">
        <v>130</v>
      </c>
      <c r="C51" s="300" t="s">
        <v>131</v>
      </c>
      <c r="D51" s="301" t="s">
        <v>139</v>
      </c>
    </row>
    <row r="52" spans="1:4" ht="12.75">
      <c r="A52" s="298"/>
      <c r="B52" s="299" t="s">
        <v>132</v>
      </c>
      <c r="C52" s="300" t="s">
        <v>131</v>
      </c>
      <c r="D52" s="301" t="s">
        <v>133</v>
      </c>
    </row>
    <row r="53" spans="1:4" ht="12.75">
      <c r="A53" s="298"/>
      <c r="B53" s="25" t="s">
        <v>134</v>
      </c>
      <c r="C53" s="302" t="s">
        <v>575</v>
      </c>
      <c r="D53" s="304">
        <v>0</v>
      </c>
    </row>
    <row r="54" spans="1:4" ht="26.25" customHeight="1">
      <c r="A54" s="295">
        <v>5</v>
      </c>
      <c r="B54" s="296" t="s">
        <v>128</v>
      </c>
      <c r="C54" s="495" t="s">
        <v>140</v>
      </c>
      <c r="D54" s="496"/>
    </row>
    <row r="55" spans="1:4" ht="12.75">
      <c r="A55" s="298"/>
      <c r="B55" s="299" t="s">
        <v>130</v>
      </c>
      <c r="C55" s="300" t="s">
        <v>131</v>
      </c>
      <c r="D55" s="301" t="s">
        <v>154</v>
      </c>
    </row>
    <row r="56" spans="1:4" ht="12.75">
      <c r="A56" s="298"/>
      <c r="B56" s="299" t="s">
        <v>132</v>
      </c>
      <c r="C56" s="300" t="s">
        <v>131</v>
      </c>
      <c r="D56" s="301" t="s">
        <v>133</v>
      </c>
    </row>
    <row r="57" spans="1:4" ht="12.75">
      <c r="A57" s="298"/>
      <c r="B57" s="25" t="s">
        <v>134</v>
      </c>
      <c r="C57" s="302" t="s">
        <v>575</v>
      </c>
      <c r="D57" s="304">
        <f>E28</f>
        <v>4.5</v>
      </c>
    </row>
    <row r="58" spans="1:4" ht="39" customHeight="1">
      <c r="A58" s="295">
        <v>6</v>
      </c>
      <c r="B58" s="296" t="s">
        <v>128</v>
      </c>
      <c r="C58" s="495" t="s">
        <v>155</v>
      </c>
      <c r="D58" s="496"/>
    </row>
    <row r="59" spans="1:4" ht="12.75">
      <c r="A59" s="298"/>
      <c r="B59" s="299" t="s">
        <v>130</v>
      </c>
      <c r="C59" s="300" t="s">
        <v>131</v>
      </c>
      <c r="D59" s="301" t="s">
        <v>156</v>
      </c>
    </row>
    <row r="60" spans="1:4" ht="12.75">
      <c r="A60" s="298"/>
      <c r="B60" s="299" t="s">
        <v>132</v>
      </c>
      <c r="C60" s="300" t="s">
        <v>131</v>
      </c>
      <c r="D60" s="301" t="s">
        <v>133</v>
      </c>
    </row>
    <row r="61" spans="1:4" ht="12.75">
      <c r="A61" s="298"/>
      <c r="B61" s="25" t="s">
        <v>134</v>
      </c>
      <c r="C61" s="302" t="s">
        <v>575</v>
      </c>
      <c r="D61" s="304">
        <v>0</v>
      </c>
    </row>
    <row r="62" spans="1:4" ht="54.75" customHeight="1">
      <c r="A62" s="295">
        <v>7</v>
      </c>
      <c r="B62" s="296" t="s">
        <v>128</v>
      </c>
      <c r="C62" s="495" t="s">
        <v>122</v>
      </c>
      <c r="D62" s="496"/>
    </row>
    <row r="63" spans="1:4" ht="12.75">
      <c r="A63" s="298"/>
      <c r="B63" s="299" t="s">
        <v>130</v>
      </c>
      <c r="C63" s="300" t="s">
        <v>131</v>
      </c>
      <c r="D63" s="301" t="s">
        <v>47</v>
      </c>
    </row>
    <row r="64" spans="1:4" ht="12.75">
      <c r="A64" s="298"/>
      <c r="B64" s="299" t="s">
        <v>132</v>
      </c>
      <c r="C64" s="300" t="s">
        <v>131</v>
      </c>
      <c r="D64" s="301" t="s">
        <v>133</v>
      </c>
    </row>
    <row r="65" spans="1:4" ht="12.75">
      <c r="A65" s="298"/>
      <c r="B65" s="25" t="s">
        <v>134</v>
      </c>
      <c r="C65" s="302" t="s">
        <v>575</v>
      </c>
      <c r="D65" s="304">
        <f>E34</f>
        <v>2.44</v>
      </c>
    </row>
    <row r="66" spans="1:4" ht="24.75" customHeight="1">
      <c r="A66" s="295">
        <v>8</v>
      </c>
      <c r="B66" s="296" t="s">
        <v>128</v>
      </c>
      <c r="C66" s="495" t="s">
        <v>157</v>
      </c>
      <c r="D66" s="496"/>
    </row>
    <row r="67" spans="1:4" ht="12.75">
      <c r="A67" s="298"/>
      <c r="B67" s="299" t="s">
        <v>130</v>
      </c>
      <c r="C67" s="300" t="s">
        <v>131</v>
      </c>
      <c r="D67" s="301" t="s">
        <v>158</v>
      </c>
    </row>
    <row r="68" spans="1:4" ht="12.75">
      <c r="A68" s="298"/>
      <c r="B68" s="299" t="s">
        <v>132</v>
      </c>
      <c r="C68" s="300" t="s">
        <v>131</v>
      </c>
      <c r="D68" s="301" t="s">
        <v>133</v>
      </c>
    </row>
    <row r="69" spans="1:4" ht="12.75">
      <c r="A69" s="298"/>
      <c r="B69" s="25" t="s">
        <v>134</v>
      </c>
      <c r="C69" s="302" t="s">
        <v>575</v>
      </c>
      <c r="D69" s="304">
        <f>E36</f>
        <v>4</v>
      </c>
    </row>
    <row r="70" spans="1:4" ht="70.5" customHeight="1">
      <c r="A70" s="295">
        <v>9</v>
      </c>
      <c r="B70" s="296" t="s">
        <v>128</v>
      </c>
      <c r="C70" s="495" t="s">
        <v>235</v>
      </c>
      <c r="D70" s="496"/>
    </row>
    <row r="71" spans="1:4" ht="12.75">
      <c r="A71" s="298"/>
      <c r="B71" s="299" t="s">
        <v>130</v>
      </c>
      <c r="C71" s="300" t="s">
        <v>131</v>
      </c>
      <c r="D71" s="301" t="s">
        <v>47</v>
      </c>
    </row>
    <row r="72" spans="1:4" ht="12.75">
      <c r="A72" s="298"/>
      <c r="B72" s="299" t="s">
        <v>132</v>
      </c>
      <c r="C72" s="300" t="s">
        <v>131</v>
      </c>
      <c r="D72" s="301" t="s">
        <v>133</v>
      </c>
    </row>
    <row r="73" spans="1:4" ht="12.75">
      <c r="A73" s="298"/>
      <c r="B73" s="25" t="s">
        <v>134</v>
      </c>
      <c r="C73" s="302" t="s">
        <v>575</v>
      </c>
      <c r="D73" s="304">
        <f>14.69-D69-D65-D61-D57-D53-D49-D45-D41</f>
        <v>1.33</v>
      </c>
    </row>
    <row r="74" spans="1:4" ht="12.75">
      <c r="A74" s="295">
        <v>10</v>
      </c>
      <c r="B74" s="296" t="s">
        <v>128</v>
      </c>
      <c r="C74" s="293"/>
      <c r="D74" s="297"/>
    </row>
    <row r="75" spans="1:4" ht="12.75">
      <c r="A75" s="298"/>
      <c r="B75" s="299" t="s">
        <v>130</v>
      </c>
      <c r="C75" s="300" t="s">
        <v>131</v>
      </c>
      <c r="D75" s="301"/>
    </row>
    <row r="76" spans="1:4" ht="12.75">
      <c r="A76" s="298"/>
      <c r="B76" s="299" t="s">
        <v>132</v>
      </c>
      <c r="C76" s="300" t="s">
        <v>131</v>
      </c>
      <c r="D76" s="301"/>
    </row>
    <row r="77" spans="1:4" ht="12.75">
      <c r="A77" s="298"/>
      <c r="B77" s="25" t="s">
        <v>134</v>
      </c>
      <c r="C77" s="302" t="s">
        <v>575</v>
      </c>
      <c r="D77" s="303"/>
    </row>
    <row r="78" spans="1:4" ht="12.75">
      <c r="A78" s="295">
        <v>11</v>
      </c>
      <c r="B78" s="296" t="s">
        <v>128</v>
      </c>
      <c r="C78" s="293"/>
      <c r="D78" s="297"/>
    </row>
    <row r="79" spans="1:4" ht="12.75">
      <c r="A79" s="298"/>
      <c r="B79" s="299" t="s">
        <v>130</v>
      </c>
      <c r="C79" s="300" t="s">
        <v>131</v>
      </c>
      <c r="D79" s="301"/>
    </row>
    <row r="80" spans="1:4" ht="12.75">
      <c r="A80" s="298"/>
      <c r="B80" s="299" t="s">
        <v>132</v>
      </c>
      <c r="C80" s="300" t="s">
        <v>131</v>
      </c>
      <c r="D80" s="301"/>
    </row>
    <row r="81" spans="1:4" ht="12.75">
      <c r="A81" s="298"/>
      <c r="B81" s="25" t="s">
        <v>134</v>
      </c>
      <c r="C81" s="302" t="s">
        <v>575</v>
      </c>
      <c r="D81" s="303"/>
    </row>
    <row r="82" spans="1:4" ht="12.75">
      <c r="A82" s="295">
        <v>12</v>
      </c>
      <c r="B82" s="296" t="s">
        <v>128</v>
      </c>
      <c r="C82" s="293"/>
      <c r="D82" s="297"/>
    </row>
    <row r="83" spans="1:4" ht="12.75">
      <c r="A83" s="298"/>
      <c r="B83" s="299" t="s">
        <v>130</v>
      </c>
      <c r="C83" s="300" t="s">
        <v>131</v>
      </c>
      <c r="D83" s="301"/>
    </row>
    <row r="84" spans="1:4" ht="12.75">
      <c r="A84" s="298"/>
      <c r="B84" s="299" t="s">
        <v>132</v>
      </c>
      <c r="C84" s="300" t="s">
        <v>131</v>
      </c>
      <c r="D84" s="301"/>
    </row>
    <row r="85" spans="1:4" ht="12.75">
      <c r="A85" s="298"/>
      <c r="B85" s="25" t="s">
        <v>134</v>
      </c>
      <c r="C85" s="302" t="s">
        <v>575</v>
      </c>
      <c r="D85" s="303"/>
    </row>
    <row r="86" spans="1:4" ht="12.75">
      <c r="A86" s="295">
        <v>13</v>
      </c>
      <c r="B86" s="296" t="s">
        <v>128</v>
      </c>
      <c r="C86" s="293"/>
      <c r="D86" s="297"/>
    </row>
    <row r="87" spans="1:4" ht="12.75">
      <c r="A87" s="298"/>
      <c r="B87" s="299" t="s">
        <v>130</v>
      </c>
      <c r="C87" s="300" t="s">
        <v>131</v>
      </c>
      <c r="D87" s="301"/>
    </row>
    <row r="88" spans="1:4" ht="12.75">
      <c r="A88" s="298"/>
      <c r="B88" s="299" t="s">
        <v>132</v>
      </c>
      <c r="C88" s="300" t="s">
        <v>131</v>
      </c>
      <c r="D88" s="301"/>
    </row>
    <row r="89" spans="1:4" ht="12.75">
      <c r="A89" s="298"/>
      <c r="B89" s="25" t="s">
        <v>134</v>
      </c>
      <c r="C89" s="302" t="s">
        <v>575</v>
      </c>
      <c r="D89" s="303"/>
    </row>
    <row r="90" spans="1:4" ht="12.75">
      <c r="A90" s="295">
        <v>14</v>
      </c>
      <c r="B90" s="296" t="s">
        <v>128</v>
      </c>
      <c r="C90" s="293"/>
      <c r="D90" s="297"/>
    </row>
    <row r="91" spans="1:4" ht="12.75">
      <c r="A91" s="298"/>
      <c r="B91" s="299" t="s">
        <v>130</v>
      </c>
      <c r="C91" s="300" t="s">
        <v>131</v>
      </c>
      <c r="D91" s="301"/>
    </row>
    <row r="92" spans="1:4" ht="12.75">
      <c r="A92" s="298"/>
      <c r="B92" s="299" t="s">
        <v>132</v>
      </c>
      <c r="C92" s="300" t="s">
        <v>131</v>
      </c>
      <c r="D92" s="301"/>
    </row>
    <row r="93" spans="1:4" ht="12.75">
      <c r="A93" s="298"/>
      <c r="B93" s="25" t="s">
        <v>134</v>
      </c>
      <c r="C93" s="302" t="s">
        <v>575</v>
      </c>
      <c r="D93" s="303"/>
    </row>
    <row r="94" spans="1:4" ht="12.75">
      <c r="A94" s="295">
        <v>15</v>
      </c>
      <c r="B94" s="296" t="s">
        <v>128</v>
      </c>
      <c r="C94" s="293"/>
      <c r="D94" s="297"/>
    </row>
    <row r="95" spans="1:4" ht="12.75">
      <c r="A95" s="298"/>
      <c r="B95" s="299" t="s">
        <v>130</v>
      </c>
      <c r="C95" s="300" t="s">
        <v>131</v>
      </c>
      <c r="D95" s="301"/>
    </row>
    <row r="96" spans="1:4" ht="12.75">
      <c r="A96" s="298"/>
      <c r="B96" s="299" t="s">
        <v>132</v>
      </c>
      <c r="C96" s="300" t="s">
        <v>131</v>
      </c>
      <c r="D96" s="301"/>
    </row>
    <row r="97" spans="1:4" ht="12.75">
      <c r="A97" s="298"/>
      <c r="B97" s="25" t="s">
        <v>134</v>
      </c>
      <c r="C97" s="302" t="s">
        <v>575</v>
      </c>
      <c r="D97" s="303"/>
    </row>
    <row r="98" spans="1:4" ht="12.75">
      <c r="A98" s="295">
        <v>16</v>
      </c>
      <c r="B98" s="296" t="s">
        <v>128</v>
      </c>
      <c r="C98" s="293"/>
      <c r="D98" s="297"/>
    </row>
    <row r="99" spans="1:4" ht="12.75">
      <c r="A99" s="298"/>
      <c r="B99" s="299" t="s">
        <v>130</v>
      </c>
      <c r="C99" s="300" t="s">
        <v>131</v>
      </c>
      <c r="D99" s="301"/>
    </row>
    <row r="100" spans="1:4" ht="12.75">
      <c r="A100" s="298"/>
      <c r="B100" s="299" t="s">
        <v>132</v>
      </c>
      <c r="C100" s="300" t="s">
        <v>131</v>
      </c>
      <c r="D100" s="301"/>
    </row>
    <row r="101" spans="1:4" ht="12.75">
      <c r="A101" s="298"/>
      <c r="B101" s="25" t="s">
        <v>134</v>
      </c>
      <c r="C101" s="302" t="s">
        <v>575</v>
      </c>
      <c r="D101" s="303"/>
    </row>
    <row r="102" spans="1:4" ht="12.75">
      <c r="A102" s="295">
        <v>17</v>
      </c>
      <c r="B102" s="296" t="s">
        <v>128</v>
      </c>
      <c r="C102" s="293"/>
      <c r="D102" s="297"/>
    </row>
    <row r="103" spans="1:4" ht="12.75">
      <c r="A103" s="298"/>
      <c r="B103" s="299" t="s">
        <v>130</v>
      </c>
      <c r="C103" s="300" t="s">
        <v>131</v>
      </c>
      <c r="D103" s="301"/>
    </row>
    <row r="104" spans="1:4" ht="12.75">
      <c r="A104" s="298"/>
      <c r="B104" s="299" t="s">
        <v>132</v>
      </c>
      <c r="C104" s="300" t="s">
        <v>131</v>
      </c>
      <c r="D104" s="301"/>
    </row>
    <row r="105" spans="1:4" ht="12.75">
      <c r="A105" s="298"/>
      <c r="B105" s="25" t="s">
        <v>134</v>
      </c>
      <c r="C105" s="302" t="s">
        <v>575</v>
      </c>
      <c r="D105" s="303"/>
    </row>
    <row r="106" spans="1:4" ht="12.75">
      <c r="A106" s="295">
        <v>18</v>
      </c>
      <c r="B106" s="296" t="s">
        <v>128</v>
      </c>
      <c r="C106" s="293"/>
      <c r="D106" s="297"/>
    </row>
    <row r="107" spans="1:4" ht="12.75">
      <c r="A107" s="298"/>
      <c r="B107" s="299" t="s">
        <v>130</v>
      </c>
      <c r="C107" s="300" t="s">
        <v>131</v>
      </c>
      <c r="D107" s="301"/>
    </row>
    <row r="108" spans="1:4" ht="12.75">
      <c r="A108" s="298"/>
      <c r="B108" s="299" t="s">
        <v>132</v>
      </c>
      <c r="C108" s="300" t="s">
        <v>131</v>
      </c>
      <c r="D108" s="301"/>
    </row>
    <row r="109" spans="1:4" ht="12.75">
      <c r="A109" s="298"/>
      <c r="B109" s="25" t="s">
        <v>134</v>
      </c>
      <c r="C109" s="302" t="s">
        <v>575</v>
      </c>
      <c r="D109" s="303"/>
    </row>
    <row r="110" spans="1:4" ht="12.75">
      <c r="A110" s="295">
        <v>19</v>
      </c>
      <c r="B110" s="296" t="s">
        <v>128</v>
      </c>
      <c r="C110" s="293"/>
      <c r="D110" s="297"/>
    </row>
    <row r="111" spans="1:4" ht="12.75">
      <c r="A111" s="298"/>
      <c r="B111" s="299" t="s">
        <v>130</v>
      </c>
      <c r="C111" s="300" t="s">
        <v>131</v>
      </c>
      <c r="D111" s="301"/>
    </row>
    <row r="112" spans="1:4" ht="12.75">
      <c r="A112" s="298"/>
      <c r="B112" s="299" t="s">
        <v>132</v>
      </c>
      <c r="C112" s="300" t="s">
        <v>131</v>
      </c>
      <c r="D112" s="301"/>
    </row>
    <row r="113" spans="1:4" ht="12.75">
      <c r="A113" s="298"/>
      <c r="B113" s="25" t="s">
        <v>134</v>
      </c>
      <c r="C113" s="302" t="s">
        <v>575</v>
      </c>
      <c r="D113" s="303"/>
    </row>
    <row r="114" spans="1:4" ht="12.75">
      <c r="A114" s="295">
        <v>20</v>
      </c>
      <c r="B114" s="296" t="s">
        <v>128</v>
      </c>
      <c r="C114" s="293"/>
      <c r="D114" s="297"/>
    </row>
    <row r="115" spans="1:4" ht="12.75">
      <c r="A115" s="298"/>
      <c r="B115" s="299" t="s">
        <v>130</v>
      </c>
      <c r="C115" s="300" t="s">
        <v>131</v>
      </c>
      <c r="D115" s="301"/>
    </row>
    <row r="116" spans="1:4" ht="12.75">
      <c r="A116" s="298"/>
      <c r="B116" s="299" t="s">
        <v>132</v>
      </c>
      <c r="C116" s="300" t="s">
        <v>131</v>
      </c>
      <c r="D116" s="301"/>
    </row>
    <row r="117" spans="1:4" ht="12.75">
      <c r="A117" s="305" t="s">
        <v>159</v>
      </c>
      <c r="B117" s="306"/>
      <c r="C117" s="306"/>
      <c r="D117" s="307"/>
    </row>
    <row r="118" spans="1:4" ht="12.75">
      <c r="A118" s="308">
        <v>27</v>
      </c>
      <c r="B118" s="309" t="s">
        <v>160</v>
      </c>
      <c r="C118" s="309" t="s">
        <v>451</v>
      </c>
      <c r="D118" s="310">
        <v>0</v>
      </c>
    </row>
    <row r="119" spans="1:4" ht="12.75">
      <c r="A119" s="308">
        <v>28</v>
      </c>
      <c r="B119" s="309" t="s">
        <v>161</v>
      </c>
      <c r="C119" s="309" t="s">
        <v>451</v>
      </c>
      <c r="D119" s="310">
        <f>D118</f>
        <v>0</v>
      </c>
    </row>
    <row r="120" spans="1:4" ht="12.75">
      <c r="A120" s="308">
        <v>29</v>
      </c>
      <c r="B120" s="309" t="s">
        <v>162</v>
      </c>
      <c r="C120" s="309" t="s">
        <v>451</v>
      </c>
      <c r="D120" s="310">
        <v>0</v>
      </c>
    </row>
    <row r="121" spans="1:4" ht="13.5" thickBot="1">
      <c r="A121" s="308">
        <v>30</v>
      </c>
      <c r="B121" s="311" t="s">
        <v>163</v>
      </c>
      <c r="C121" s="311" t="s">
        <v>575</v>
      </c>
      <c r="D121" s="312">
        <v>0</v>
      </c>
    </row>
    <row r="122" spans="1:4" ht="17.25" customHeight="1">
      <c r="A122" s="313" t="s">
        <v>164</v>
      </c>
      <c r="B122" s="314"/>
      <c r="C122" s="314"/>
      <c r="D122" s="315"/>
    </row>
    <row r="123" spans="1:4" ht="25.5">
      <c r="A123" s="316">
        <v>31</v>
      </c>
      <c r="B123" s="317" t="s">
        <v>165</v>
      </c>
      <c r="C123" s="318" t="s">
        <v>575</v>
      </c>
      <c r="D123" s="319">
        <f>D124-D125</f>
        <v>0</v>
      </c>
    </row>
    <row r="124" spans="1:4" ht="12.75">
      <c r="A124" s="316">
        <f>A123+1</f>
        <v>32</v>
      </c>
      <c r="B124" s="318" t="s">
        <v>166</v>
      </c>
      <c r="C124" s="318" t="s">
        <v>575</v>
      </c>
      <c r="D124" s="319">
        <v>0</v>
      </c>
    </row>
    <row r="125" spans="1:4" ht="12.75">
      <c r="A125" s="316">
        <f>A124+1</f>
        <v>33</v>
      </c>
      <c r="B125" s="318" t="s">
        <v>167</v>
      </c>
      <c r="C125" s="318" t="s">
        <v>575</v>
      </c>
      <c r="D125" s="319">
        <f>D133+D144+D155+D166</f>
        <v>0</v>
      </c>
    </row>
    <row r="126" spans="1:4" ht="12.75" customHeight="1">
      <c r="A126" s="316">
        <f>A125+1</f>
        <v>34</v>
      </c>
      <c r="B126" s="317" t="s">
        <v>168</v>
      </c>
      <c r="C126" s="318" t="s">
        <v>575</v>
      </c>
      <c r="D126" s="319">
        <f>D127-D128</f>
        <v>0</v>
      </c>
    </row>
    <row r="127" spans="1:4" ht="12.75" customHeight="1">
      <c r="A127" s="316">
        <f>A126+1</f>
        <v>35</v>
      </c>
      <c r="B127" s="318" t="s">
        <v>169</v>
      </c>
      <c r="C127" s="318" t="s">
        <v>575</v>
      </c>
      <c r="D127" s="319">
        <v>0</v>
      </c>
    </row>
    <row r="128" spans="1:4" ht="12.75">
      <c r="A128" s="316">
        <f>A127+1</f>
        <v>36</v>
      </c>
      <c r="B128" s="318" t="s">
        <v>170</v>
      </c>
      <c r="C128" s="318" t="s">
        <v>575</v>
      </c>
      <c r="D128" s="319">
        <f>D136+D147+D158+D169</f>
        <v>0</v>
      </c>
    </row>
    <row r="129" spans="1:4" ht="29.25" customHeight="1">
      <c r="A129" s="320" t="s">
        <v>171</v>
      </c>
      <c r="B129" s="321"/>
      <c r="C129" s="321"/>
      <c r="D129" s="322"/>
    </row>
    <row r="130" spans="1:4" ht="39.75" customHeight="1">
      <c r="A130" s="280" t="s">
        <v>172</v>
      </c>
      <c r="B130" s="282" t="s">
        <v>573</v>
      </c>
      <c r="C130" s="323" t="s">
        <v>173</v>
      </c>
      <c r="D130" s="283"/>
    </row>
    <row r="131" spans="1:4" ht="15" customHeight="1">
      <c r="A131" s="280" t="s">
        <v>174</v>
      </c>
      <c r="B131" s="282" t="s">
        <v>445</v>
      </c>
      <c r="C131" s="281" t="s">
        <v>461</v>
      </c>
      <c r="D131" s="283" t="s">
        <v>175</v>
      </c>
    </row>
    <row r="132" spans="1:4" ht="15" customHeight="1">
      <c r="A132" s="280" t="s">
        <v>176</v>
      </c>
      <c r="B132" s="281" t="s">
        <v>177</v>
      </c>
      <c r="C132" s="281" t="s">
        <v>178</v>
      </c>
      <c r="D132" s="283">
        <f>ROUND(D137/1605.98,1)</f>
        <v>0</v>
      </c>
    </row>
    <row r="133" spans="1:4" ht="15" customHeight="1">
      <c r="A133" s="280" t="s">
        <v>179</v>
      </c>
      <c r="B133" s="281" t="s">
        <v>95</v>
      </c>
      <c r="C133" s="281" t="s">
        <v>575</v>
      </c>
      <c r="D133" s="283">
        <v>0</v>
      </c>
    </row>
    <row r="134" spans="1:4" ht="15" customHeight="1">
      <c r="A134" s="280" t="s">
        <v>180</v>
      </c>
      <c r="B134" s="281" t="s">
        <v>181</v>
      </c>
      <c r="C134" s="281" t="s">
        <v>575</v>
      </c>
      <c r="D134" s="283">
        <v>0</v>
      </c>
    </row>
    <row r="135" spans="1:4" ht="15" customHeight="1">
      <c r="A135" s="280" t="s">
        <v>182</v>
      </c>
      <c r="B135" s="281" t="s">
        <v>183</v>
      </c>
      <c r="C135" s="281" t="s">
        <v>575</v>
      </c>
      <c r="D135" s="283">
        <v>0</v>
      </c>
    </row>
    <row r="136" spans="1:4" ht="15" customHeight="1">
      <c r="A136" s="280" t="s">
        <v>184</v>
      </c>
      <c r="B136" s="281" t="s">
        <v>109</v>
      </c>
      <c r="C136" s="281" t="s">
        <v>575</v>
      </c>
      <c r="D136" s="283">
        <f>D133+D134-D135</f>
        <v>0</v>
      </c>
    </row>
    <row r="137" spans="1:6" ht="15" customHeight="1">
      <c r="A137" s="280" t="s">
        <v>185</v>
      </c>
      <c r="B137" s="281" t="s">
        <v>186</v>
      </c>
      <c r="C137" s="281" t="s">
        <v>575</v>
      </c>
      <c r="D137" s="285">
        <f>ROUND(E137*1.18,2)</f>
        <v>0</v>
      </c>
      <c r="F137" s="324" t="s">
        <v>187</v>
      </c>
    </row>
    <row r="138" spans="1:4" ht="15" customHeight="1">
      <c r="A138" s="280" t="s">
        <v>188</v>
      </c>
      <c r="B138" s="281" t="s">
        <v>189</v>
      </c>
      <c r="C138" s="281" t="s">
        <v>575</v>
      </c>
      <c r="D138" s="283">
        <f>ROUND(197046632.58/198500080.13*D137,2)</f>
        <v>0</v>
      </c>
    </row>
    <row r="139" spans="1:4" ht="15" customHeight="1">
      <c r="A139" s="280" t="s">
        <v>190</v>
      </c>
      <c r="B139" s="284" t="s">
        <v>191</v>
      </c>
      <c r="C139" s="281" t="s">
        <v>575</v>
      </c>
      <c r="D139" s="283">
        <f>ROUND(73681446.38/198500080.13*D137,2)</f>
        <v>0</v>
      </c>
    </row>
    <row r="140" spans="1:4" ht="15" customHeight="1" thickBot="1">
      <c r="A140" s="325" t="s">
        <v>192</v>
      </c>
      <c r="B140" s="326" t="s">
        <v>193</v>
      </c>
      <c r="C140" s="327" t="s">
        <v>575</v>
      </c>
      <c r="D140" s="328">
        <v>0</v>
      </c>
    </row>
    <row r="141" spans="1:4" ht="36" customHeight="1">
      <c r="A141" s="280" t="s">
        <v>194</v>
      </c>
      <c r="B141" s="282" t="s">
        <v>573</v>
      </c>
      <c r="C141" s="329" t="s">
        <v>27</v>
      </c>
      <c r="D141" s="283"/>
    </row>
    <row r="142" spans="1:4" ht="15" customHeight="1">
      <c r="A142" s="280" t="s">
        <v>195</v>
      </c>
      <c r="B142" s="282" t="s">
        <v>445</v>
      </c>
      <c r="C142" s="281" t="s">
        <v>461</v>
      </c>
      <c r="D142" s="283" t="s">
        <v>196</v>
      </c>
    </row>
    <row r="143" spans="1:4" ht="15" customHeight="1">
      <c r="A143" s="280" t="s">
        <v>197</v>
      </c>
      <c r="B143" s="281" t="s">
        <v>177</v>
      </c>
      <c r="C143" s="281" t="s">
        <v>178</v>
      </c>
      <c r="D143" s="283">
        <f>ROUND(D148/28.03,1)</f>
        <v>0</v>
      </c>
    </row>
    <row r="144" spans="1:4" ht="15" customHeight="1">
      <c r="A144" s="280" t="s">
        <v>198</v>
      </c>
      <c r="B144" s="281" t="s">
        <v>95</v>
      </c>
      <c r="C144" s="281" t="s">
        <v>575</v>
      </c>
      <c r="D144" s="283">
        <v>0</v>
      </c>
    </row>
    <row r="145" spans="1:4" ht="15" customHeight="1">
      <c r="A145" s="280" t="s">
        <v>199</v>
      </c>
      <c r="B145" s="281" t="s">
        <v>181</v>
      </c>
      <c r="C145" s="281" t="s">
        <v>575</v>
      </c>
      <c r="D145" s="283">
        <v>0</v>
      </c>
    </row>
    <row r="146" spans="1:4" ht="15" customHeight="1">
      <c r="A146" s="280" t="s">
        <v>200</v>
      </c>
      <c r="B146" s="281" t="s">
        <v>183</v>
      </c>
      <c r="C146" s="281" t="s">
        <v>575</v>
      </c>
      <c r="D146" s="283">
        <v>0</v>
      </c>
    </row>
    <row r="147" spans="1:4" ht="15" customHeight="1">
      <c r="A147" s="280" t="s">
        <v>201</v>
      </c>
      <c r="B147" s="281" t="s">
        <v>109</v>
      </c>
      <c r="C147" s="281" t="s">
        <v>575</v>
      </c>
      <c r="D147" s="283">
        <f>D144+D145-D146</f>
        <v>0</v>
      </c>
    </row>
    <row r="148" spans="1:6" ht="15" customHeight="1">
      <c r="A148" s="280" t="s">
        <v>202</v>
      </c>
      <c r="B148" s="281" t="s">
        <v>186</v>
      </c>
      <c r="C148" s="281" t="s">
        <v>575</v>
      </c>
      <c r="D148" s="285">
        <f>ROUND(E148*1.18,2)</f>
        <v>0</v>
      </c>
      <c r="F148" s="324" t="s">
        <v>187</v>
      </c>
    </row>
    <row r="149" spans="1:4" ht="15" customHeight="1">
      <c r="A149" s="280" t="s">
        <v>203</v>
      </c>
      <c r="B149" s="281" t="s">
        <v>189</v>
      </c>
      <c r="C149" s="281" t="s">
        <v>575</v>
      </c>
      <c r="D149" s="283">
        <f>ROUND(75217758.95/67649533.13*D148,2)</f>
        <v>0</v>
      </c>
    </row>
    <row r="150" spans="1:4" ht="15" customHeight="1">
      <c r="A150" s="280" t="s">
        <v>204</v>
      </c>
      <c r="B150" s="284" t="s">
        <v>191</v>
      </c>
      <c r="C150" s="281" t="s">
        <v>575</v>
      </c>
      <c r="D150" s="283">
        <f>ROUND(14455264.66/67649533.13*D148,2)</f>
        <v>0</v>
      </c>
    </row>
    <row r="151" spans="1:4" ht="26.25" thickBot="1">
      <c r="A151" s="325" t="s">
        <v>205</v>
      </c>
      <c r="B151" s="326" t="s">
        <v>193</v>
      </c>
      <c r="C151" s="327" t="s">
        <v>575</v>
      </c>
      <c r="D151" s="328">
        <v>0</v>
      </c>
    </row>
    <row r="152" spans="1:4" ht="27" customHeight="1">
      <c r="A152" s="280" t="s">
        <v>206</v>
      </c>
      <c r="B152" s="282" t="s">
        <v>573</v>
      </c>
      <c r="C152" s="329" t="s">
        <v>207</v>
      </c>
      <c r="D152" s="283"/>
    </row>
    <row r="153" spans="1:4" ht="13.5">
      <c r="A153" s="280" t="s">
        <v>208</v>
      </c>
      <c r="B153" s="282" t="s">
        <v>445</v>
      </c>
      <c r="C153" s="281" t="s">
        <v>461</v>
      </c>
      <c r="D153" s="283" t="s">
        <v>196</v>
      </c>
    </row>
    <row r="154" spans="1:4" ht="12.75">
      <c r="A154" s="280" t="s">
        <v>209</v>
      </c>
      <c r="B154" s="281" t="s">
        <v>177</v>
      </c>
      <c r="C154" s="281" t="s">
        <v>178</v>
      </c>
      <c r="D154" s="283">
        <f>ROUND(D159/17.745,1)</f>
        <v>0</v>
      </c>
    </row>
    <row r="155" spans="1:4" ht="12.75">
      <c r="A155" s="280" t="s">
        <v>210</v>
      </c>
      <c r="B155" s="281" t="s">
        <v>95</v>
      </c>
      <c r="C155" s="281" t="s">
        <v>575</v>
      </c>
      <c r="D155" s="283">
        <v>0</v>
      </c>
    </row>
    <row r="156" spans="1:4" ht="12.75" customHeight="1">
      <c r="A156" s="280" t="s">
        <v>211</v>
      </c>
      <c r="B156" s="281" t="s">
        <v>181</v>
      </c>
      <c r="C156" s="281" t="s">
        <v>575</v>
      </c>
      <c r="D156" s="283">
        <v>0</v>
      </c>
    </row>
    <row r="157" spans="1:4" ht="12.75" customHeight="1">
      <c r="A157" s="280" t="s">
        <v>212</v>
      </c>
      <c r="B157" s="281" t="s">
        <v>183</v>
      </c>
      <c r="C157" s="281" t="s">
        <v>575</v>
      </c>
      <c r="D157" s="283">
        <v>0</v>
      </c>
    </row>
    <row r="158" spans="1:4" ht="12.75" customHeight="1">
      <c r="A158" s="280" t="s">
        <v>213</v>
      </c>
      <c r="B158" s="281" t="s">
        <v>109</v>
      </c>
      <c r="C158" s="281" t="s">
        <v>575</v>
      </c>
      <c r="D158" s="283">
        <f>D155+D156-D157</f>
        <v>0</v>
      </c>
    </row>
    <row r="159" spans="1:6" ht="12.75" customHeight="1">
      <c r="A159" s="280" t="s">
        <v>214</v>
      </c>
      <c r="B159" s="281" t="s">
        <v>186</v>
      </c>
      <c r="C159" s="281" t="s">
        <v>575</v>
      </c>
      <c r="D159" s="285">
        <f>ROUND(E159*1.18,2)</f>
        <v>0</v>
      </c>
      <c r="F159" s="324" t="s">
        <v>187</v>
      </c>
    </row>
    <row r="160" spans="1:4" ht="12.75" customHeight="1">
      <c r="A160" s="280" t="s">
        <v>215</v>
      </c>
      <c r="B160" s="281" t="s">
        <v>189</v>
      </c>
      <c r="C160" s="281" t="s">
        <v>575</v>
      </c>
      <c r="D160" s="283">
        <f>ROUND(75217758.95/67649533.13*D159,2)</f>
        <v>0</v>
      </c>
    </row>
    <row r="161" spans="1:4" ht="25.5">
      <c r="A161" s="280" t="s">
        <v>216</v>
      </c>
      <c r="B161" s="284" t="s">
        <v>191</v>
      </c>
      <c r="C161" s="281" t="s">
        <v>575</v>
      </c>
      <c r="D161" s="283">
        <f>ROUND(14455264.66/67649533.13*D159,2)</f>
        <v>0</v>
      </c>
    </row>
    <row r="162" spans="1:4" ht="26.25" customHeight="1" thickBot="1">
      <c r="A162" s="325" t="s">
        <v>217</v>
      </c>
      <c r="B162" s="326" t="s">
        <v>193</v>
      </c>
      <c r="C162" s="327" t="s">
        <v>575</v>
      </c>
      <c r="D162" s="328">
        <v>0</v>
      </c>
    </row>
    <row r="163" spans="1:4" ht="37.5">
      <c r="A163" s="280" t="s">
        <v>218</v>
      </c>
      <c r="B163" s="282" t="s">
        <v>573</v>
      </c>
      <c r="C163" s="330" t="s">
        <v>219</v>
      </c>
      <c r="D163" s="283"/>
    </row>
    <row r="164" spans="1:4" ht="13.5" customHeight="1">
      <c r="A164" s="280" t="s">
        <v>220</v>
      </c>
      <c r="B164" s="282" t="s">
        <v>445</v>
      </c>
      <c r="C164" s="281" t="s">
        <v>461</v>
      </c>
      <c r="D164" s="283" t="s">
        <v>446</v>
      </c>
    </row>
    <row r="165" spans="1:4" ht="12.75">
      <c r="A165" s="280" t="s">
        <v>221</v>
      </c>
      <c r="B165" s="281" t="s">
        <v>177</v>
      </c>
      <c r="C165" s="281" t="s">
        <v>178</v>
      </c>
      <c r="D165" s="283">
        <f>ROUND(D170/3.83,1)</f>
        <v>0</v>
      </c>
    </row>
    <row r="166" spans="1:4" ht="12.75">
      <c r="A166" s="280" t="s">
        <v>222</v>
      </c>
      <c r="B166" s="281" t="s">
        <v>95</v>
      </c>
      <c r="C166" s="281" t="s">
        <v>575</v>
      </c>
      <c r="D166" s="283">
        <v>0</v>
      </c>
    </row>
    <row r="167" spans="1:4" ht="12.75" customHeight="1">
      <c r="A167" s="280" t="s">
        <v>223</v>
      </c>
      <c r="B167" s="281" t="s">
        <v>181</v>
      </c>
      <c r="C167" s="281" t="s">
        <v>575</v>
      </c>
      <c r="D167" s="283">
        <v>0</v>
      </c>
    </row>
    <row r="168" spans="1:4" ht="12.75" customHeight="1">
      <c r="A168" s="280" t="s">
        <v>224</v>
      </c>
      <c r="B168" s="281" t="s">
        <v>183</v>
      </c>
      <c r="C168" s="281" t="s">
        <v>575</v>
      </c>
      <c r="D168" s="283">
        <v>0</v>
      </c>
    </row>
    <row r="169" spans="1:4" ht="12.75" customHeight="1">
      <c r="A169" s="280" t="s">
        <v>225</v>
      </c>
      <c r="B169" s="281" t="s">
        <v>109</v>
      </c>
      <c r="C169" s="281" t="s">
        <v>575</v>
      </c>
      <c r="D169" s="283">
        <f>D166+D167-D168</f>
        <v>0</v>
      </c>
    </row>
    <row r="170" spans="1:6" ht="12.75" customHeight="1">
      <c r="A170" s="280" t="s">
        <v>226</v>
      </c>
      <c r="B170" s="281" t="s">
        <v>186</v>
      </c>
      <c r="C170" s="281" t="s">
        <v>575</v>
      </c>
      <c r="D170" s="285">
        <f>ROUND(E170*1.18,2)</f>
        <v>0</v>
      </c>
      <c r="F170" s="324" t="s">
        <v>187</v>
      </c>
    </row>
    <row r="171" spans="1:4" ht="12.75" customHeight="1">
      <c r="A171" s="280" t="s">
        <v>227</v>
      </c>
      <c r="B171" s="281" t="s">
        <v>189</v>
      </c>
      <c r="C171" s="281" t="s">
        <v>575</v>
      </c>
      <c r="D171" s="283">
        <f>ROUND(7063221.41/16105544.66*D170,2)</f>
        <v>0</v>
      </c>
    </row>
    <row r="172" spans="1:4" ht="25.5">
      <c r="A172" s="280" t="s">
        <v>228</v>
      </c>
      <c r="B172" s="284" t="s">
        <v>191</v>
      </c>
      <c r="C172" s="281" t="s">
        <v>575</v>
      </c>
      <c r="D172" s="283">
        <f>ROUND(9326800.88/16105544.66*D170,2)</f>
        <v>0</v>
      </c>
    </row>
    <row r="173" spans="1:4" ht="26.25" customHeight="1" thickBot="1">
      <c r="A173" s="325" t="s">
        <v>229</v>
      </c>
      <c r="B173" s="326" t="s">
        <v>193</v>
      </c>
      <c r="C173" s="327" t="s">
        <v>575</v>
      </c>
      <c r="D173" s="328">
        <v>0</v>
      </c>
    </row>
    <row r="174" spans="1:4" ht="12.75" customHeight="1">
      <c r="A174" s="308">
        <v>48</v>
      </c>
      <c r="B174" s="309" t="s">
        <v>160</v>
      </c>
      <c r="C174" s="309" t="s">
        <v>451</v>
      </c>
      <c r="D174" s="310">
        <v>1</v>
      </c>
    </row>
    <row r="175" spans="1:4" ht="12.75" customHeight="1">
      <c r="A175" s="308">
        <f>A174+1</f>
        <v>49</v>
      </c>
      <c r="B175" s="309" t="s">
        <v>161</v>
      </c>
      <c r="C175" s="309" t="s">
        <v>451</v>
      </c>
      <c r="D175" s="310">
        <f>D174</f>
        <v>1</v>
      </c>
    </row>
    <row r="176" spans="1:4" ht="12.75" customHeight="1">
      <c r="A176" s="308">
        <f>A175+1</f>
        <v>50</v>
      </c>
      <c r="B176" s="309" t="s">
        <v>162</v>
      </c>
      <c r="C176" s="309" t="s">
        <v>451</v>
      </c>
      <c r="D176" s="310">
        <v>0</v>
      </c>
    </row>
    <row r="177" spans="1:4" ht="15" customHeight="1">
      <c r="A177" s="308">
        <f>A176+1</f>
        <v>51</v>
      </c>
      <c r="B177" s="309" t="s">
        <v>163</v>
      </c>
      <c r="C177" s="309" t="s">
        <v>575</v>
      </c>
      <c r="D177" s="310">
        <v>0</v>
      </c>
    </row>
    <row r="178" spans="1:4" ht="12.75" customHeight="1">
      <c r="A178" s="331" t="s">
        <v>230</v>
      </c>
      <c r="B178" s="332"/>
      <c r="C178" s="332"/>
      <c r="D178" s="333"/>
    </row>
    <row r="179" spans="1:4" ht="15" customHeight="1">
      <c r="A179" s="334">
        <v>52</v>
      </c>
      <c r="B179" s="335" t="s">
        <v>231</v>
      </c>
      <c r="C179" s="336" t="s">
        <v>451</v>
      </c>
      <c r="D179" s="337">
        <v>0</v>
      </c>
    </row>
    <row r="180" spans="1:4" ht="15">
      <c r="A180" s="334">
        <f>A179+1</f>
        <v>53</v>
      </c>
      <c r="B180" s="335" t="s">
        <v>232</v>
      </c>
      <c r="C180" s="336" t="s">
        <v>451</v>
      </c>
      <c r="D180" s="337">
        <v>0</v>
      </c>
    </row>
    <row r="181" spans="1:4" ht="27" customHeight="1">
      <c r="A181" s="334">
        <f>A180+1</f>
        <v>54</v>
      </c>
      <c r="B181" s="338" t="s">
        <v>233</v>
      </c>
      <c r="C181" s="336" t="s">
        <v>575</v>
      </c>
      <c r="D181" s="337">
        <v>0</v>
      </c>
    </row>
  </sheetData>
  <mergeCells count="11">
    <mergeCell ref="A26:D26"/>
    <mergeCell ref="B27:D27"/>
    <mergeCell ref="B29:D29"/>
    <mergeCell ref="B31:D31"/>
    <mergeCell ref="C62:D62"/>
    <mergeCell ref="C66:D66"/>
    <mergeCell ref="C70:D70"/>
    <mergeCell ref="B33:D33"/>
    <mergeCell ref="B35:D35"/>
    <mergeCell ref="C54:D54"/>
    <mergeCell ref="C58:D58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14"/>
  <sheetViews>
    <sheetView view="pageBreakPreview" zoomScaleSheetLayoutView="100" workbookViewId="0" topLeftCell="A1">
      <selection activeCell="D13" sqref="D13"/>
    </sheetView>
  </sheetViews>
  <sheetFormatPr defaultColWidth="9.140625" defaultRowHeight="12.75"/>
  <cols>
    <col min="1" max="1" width="6.421875" style="340" customWidth="1"/>
    <col min="2" max="2" width="60.140625" style="340" customWidth="1"/>
    <col min="3" max="3" width="19.7109375" style="340" customWidth="1"/>
    <col min="4" max="4" width="14.57421875" style="340" customWidth="1"/>
    <col min="5" max="5" width="0" style="341" hidden="1" customWidth="1"/>
    <col min="6" max="8" width="0" style="340" hidden="1" customWidth="1"/>
    <col min="9" max="16384" width="9.140625" style="340" customWidth="1"/>
  </cols>
  <sheetData>
    <row r="1" ht="15.75">
      <c r="A1" s="339" t="s">
        <v>87</v>
      </c>
    </row>
    <row r="2" ht="16.5" thickBot="1">
      <c r="A2" s="339" t="s">
        <v>88</v>
      </c>
    </row>
    <row r="3" spans="1:4" ht="20.25" customHeight="1" thickBot="1">
      <c r="A3" s="513" t="s">
        <v>240</v>
      </c>
      <c r="B3" s="514"/>
      <c r="C3" s="514"/>
      <c r="D3" s="515"/>
    </row>
    <row r="4" spans="1:4" ht="36.75" customHeight="1">
      <c r="A4" s="342" t="s">
        <v>32</v>
      </c>
      <c r="B4" s="343" t="s">
        <v>457</v>
      </c>
      <c r="C4" s="343" t="s">
        <v>528</v>
      </c>
      <c r="D4" s="344" t="s">
        <v>459</v>
      </c>
    </row>
    <row r="5" spans="1:5" ht="15.75">
      <c r="A5" s="345" t="s">
        <v>20</v>
      </c>
      <c r="B5" s="346" t="s">
        <v>460</v>
      </c>
      <c r="C5" s="347" t="s">
        <v>461</v>
      </c>
      <c r="D5" s="348">
        <v>42825</v>
      </c>
      <c r="E5" s="341">
        <v>1</v>
      </c>
    </row>
    <row r="6" spans="1:5" ht="15.75">
      <c r="A6" s="345" t="s">
        <v>21</v>
      </c>
      <c r="B6" s="346" t="s">
        <v>90</v>
      </c>
      <c r="C6" s="347" t="s">
        <v>461</v>
      </c>
      <c r="D6" s="348" t="s">
        <v>241</v>
      </c>
      <c r="E6" s="341">
        <v>2</v>
      </c>
    </row>
    <row r="7" spans="1:5" ht="16.5" thickBot="1">
      <c r="A7" s="349" t="s">
        <v>22</v>
      </c>
      <c r="B7" s="350" t="s">
        <v>91</v>
      </c>
      <c r="C7" s="351" t="s">
        <v>461</v>
      </c>
      <c r="D7" s="352" t="s">
        <v>242</v>
      </c>
      <c r="E7" s="341">
        <v>3</v>
      </c>
    </row>
    <row r="8" spans="1:5" ht="27.75" customHeight="1">
      <c r="A8" s="353" t="s">
        <v>92</v>
      </c>
      <c r="B8" s="354"/>
      <c r="C8" s="354"/>
      <c r="D8" s="355"/>
      <c r="E8" s="340">
        <v>4</v>
      </c>
    </row>
    <row r="9" spans="1:5" ht="13.5">
      <c r="A9" s="356" t="s">
        <v>23</v>
      </c>
      <c r="B9" s="357" t="s">
        <v>93</v>
      </c>
      <c r="C9" s="358" t="s">
        <v>575</v>
      </c>
      <c r="D9" s="359">
        <v>0</v>
      </c>
      <c r="E9" s="340">
        <v>5</v>
      </c>
    </row>
    <row r="10" spans="1:5" ht="13.5">
      <c r="A10" s="356" t="s">
        <v>469</v>
      </c>
      <c r="B10" s="357" t="s">
        <v>94</v>
      </c>
      <c r="C10" s="358" t="s">
        <v>575</v>
      </c>
      <c r="D10" s="359">
        <v>0</v>
      </c>
      <c r="E10" s="340">
        <v>6</v>
      </c>
    </row>
    <row r="11" spans="1:5" ht="13.5">
      <c r="A11" s="356" t="s">
        <v>470</v>
      </c>
      <c r="B11" s="357" t="s">
        <v>95</v>
      </c>
      <c r="C11" s="358" t="s">
        <v>575</v>
      </c>
      <c r="D11" s="359">
        <v>1128.13</v>
      </c>
      <c r="E11" s="340">
        <v>7</v>
      </c>
    </row>
    <row r="12" spans="1:5" ht="25.5">
      <c r="A12" s="356" t="s">
        <v>472</v>
      </c>
      <c r="B12" s="360" t="s">
        <v>96</v>
      </c>
      <c r="C12" s="357" t="s">
        <v>575</v>
      </c>
      <c r="D12" s="361">
        <v>13503</v>
      </c>
      <c r="E12" s="340">
        <v>8</v>
      </c>
    </row>
    <row r="13" spans="1:5" ht="13.5">
      <c r="A13" s="356" t="s">
        <v>474</v>
      </c>
      <c r="B13" s="357" t="s">
        <v>97</v>
      </c>
      <c r="C13" s="358" t="s">
        <v>575</v>
      </c>
      <c r="D13" s="361">
        <v>13503</v>
      </c>
      <c r="E13" s="340">
        <v>9</v>
      </c>
    </row>
    <row r="14" spans="1:5" ht="13.5">
      <c r="A14" s="356" t="s">
        <v>476</v>
      </c>
      <c r="B14" s="357" t="s">
        <v>98</v>
      </c>
      <c r="C14" s="358" t="s">
        <v>575</v>
      </c>
      <c r="D14" s="361">
        <v>0</v>
      </c>
      <c r="E14" s="340">
        <v>10</v>
      </c>
    </row>
    <row r="15" spans="1:5" ht="12.75">
      <c r="A15" s="356" t="s">
        <v>478</v>
      </c>
      <c r="B15" s="357" t="s">
        <v>99</v>
      </c>
      <c r="C15" s="357" t="s">
        <v>575</v>
      </c>
      <c r="D15" s="361">
        <v>0</v>
      </c>
      <c r="E15" s="340">
        <v>11</v>
      </c>
    </row>
    <row r="16" spans="1:5" ht="12.75">
      <c r="A16" s="356" t="s">
        <v>544</v>
      </c>
      <c r="B16" s="357" t="s">
        <v>100</v>
      </c>
      <c r="C16" s="357" t="s">
        <v>575</v>
      </c>
      <c r="D16" s="359">
        <v>10734.86</v>
      </c>
      <c r="E16" s="340">
        <v>12</v>
      </c>
    </row>
    <row r="17" spans="1:5" ht="12.75">
      <c r="A17" s="356" t="s">
        <v>482</v>
      </c>
      <c r="B17" s="357" t="s">
        <v>101</v>
      </c>
      <c r="C17" s="357" t="s">
        <v>575</v>
      </c>
      <c r="D17" s="359">
        <v>10734.86</v>
      </c>
      <c r="E17" s="340">
        <v>13</v>
      </c>
    </row>
    <row r="18" spans="1:5" ht="12.75">
      <c r="A18" s="356" t="s">
        <v>484</v>
      </c>
      <c r="B18" s="357" t="s">
        <v>102</v>
      </c>
      <c r="C18" s="357" t="s">
        <v>575</v>
      </c>
      <c r="D18" s="359">
        <v>0</v>
      </c>
      <c r="E18" s="340">
        <v>14</v>
      </c>
    </row>
    <row r="19" spans="1:5" ht="12.75">
      <c r="A19" s="356" t="s">
        <v>486</v>
      </c>
      <c r="B19" s="357" t="s">
        <v>103</v>
      </c>
      <c r="C19" s="357" t="s">
        <v>575</v>
      </c>
      <c r="D19" s="359">
        <v>0</v>
      </c>
      <c r="E19" s="340">
        <v>15</v>
      </c>
    </row>
    <row r="20" spans="1:5" ht="13.5">
      <c r="A20" s="356" t="s">
        <v>488</v>
      </c>
      <c r="B20" s="357" t="s">
        <v>104</v>
      </c>
      <c r="C20" s="358" t="s">
        <v>575</v>
      </c>
      <c r="D20" s="359">
        <v>0</v>
      </c>
      <c r="E20" s="340">
        <v>16</v>
      </c>
    </row>
    <row r="21" spans="1:5" ht="13.5">
      <c r="A21" s="356" t="s">
        <v>490</v>
      </c>
      <c r="B21" s="357" t="s">
        <v>105</v>
      </c>
      <c r="C21" s="358" t="s">
        <v>575</v>
      </c>
      <c r="D21" s="359">
        <v>0</v>
      </c>
      <c r="E21" s="340">
        <v>17</v>
      </c>
    </row>
    <row r="22" spans="1:5" ht="13.5">
      <c r="A22" s="356" t="s">
        <v>492</v>
      </c>
      <c r="B22" s="357" t="s">
        <v>106</v>
      </c>
      <c r="C22" s="358" t="s">
        <v>575</v>
      </c>
      <c r="D22" s="361">
        <v>10734.86</v>
      </c>
      <c r="E22" s="340">
        <v>18</v>
      </c>
    </row>
    <row r="23" spans="1:5" ht="12.75">
      <c r="A23" s="356" t="s">
        <v>496</v>
      </c>
      <c r="B23" s="357" t="s">
        <v>107</v>
      </c>
      <c r="C23" s="357" t="s">
        <v>575</v>
      </c>
      <c r="D23" s="359">
        <v>0</v>
      </c>
      <c r="E23" s="340">
        <v>19</v>
      </c>
    </row>
    <row r="24" spans="1:5" ht="12.75">
      <c r="A24" s="356" t="s">
        <v>498</v>
      </c>
      <c r="B24" s="357" t="s">
        <v>108</v>
      </c>
      <c r="C24" s="357" t="s">
        <v>575</v>
      </c>
      <c r="D24" s="361">
        <v>0</v>
      </c>
      <c r="E24" s="340">
        <v>20</v>
      </c>
    </row>
    <row r="25" spans="1:5" ht="13.5" thickBot="1">
      <c r="A25" s="362" t="s">
        <v>500</v>
      </c>
      <c r="B25" s="363" t="s">
        <v>109</v>
      </c>
      <c r="C25" s="363" t="s">
        <v>575</v>
      </c>
      <c r="D25" s="364">
        <v>3896.27</v>
      </c>
      <c r="E25" s="340">
        <v>21</v>
      </c>
    </row>
    <row r="26" spans="1:5" ht="34.5" customHeight="1">
      <c r="A26" s="523" t="s">
        <v>110</v>
      </c>
      <c r="B26" s="524"/>
      <c r="C26" s="524"/>
      <c r="D26" s="525"/>
      <c r="E26" s="340">
        <v>22</v>
      </c>
    </row>
    <row r="27" spans="1:5" ht="28.5" customHeight="1">
      <c r="A27" s="365" t="s">
        <v>111</v>
      </c>
      <c r="B27" s="505" t="s">
        <v>112</v>
      </c>
      <c r="C27" s="506"/>
      <c r="D27" s="507"/>
      <c r="E27" s="341">
        <v>23</v>
      </c>
    </row>
    <row r="28" spans="1:5" ht="12.75" customHeight="1">
      <c r="A28" s="366" t="s">
        <v>113</v>
      </c>
      <c r="B28" s="367" t="s">
        <v>114</v>
      </c>
      <c r="C28" s="357" t="s">
        <v>575</v>
      </c>
      <c r="D28" s="359">
        <v>3630.83</v>
      </c>
      <c r="E28" s="341">
        <v>24</v>
      </c>
    </row>
    <row r="29" spans="1:5" ht="29.25" customHeight="1">
      <c r="A29" s="366" t="s">
        <v>115</v>
      </c>
      <c r="B29" s="505" t="s">
        <v>116</v>
      </c>
      <c r="C29" s="506"/>
      <c r="D29" s="507"/>
      <c r="E29" s="341">
        <v>25</v>
      </c>
    </row>
    <row r="30" spans="1:5" ht="12.75">
      <c r="A30" s="366" t="s">
        <v>117</v>
      </c>
      <c r="B30" s="367" t="s">
        <v>114</v>
      </c>
      <c r="C30" s="357" t="s">
        <v>575</v>
      </c>
      <c r="D30" s="359">
        <v>2178.5</v>
      </c>
      <c r="E30" s="341">
        <v>26</v>
      </c>
    </row>
    <row r="31" spans="1:5" ht="17.25" customHeight="1">
      <c r="A31" s="366" t="s">
        <v>118</v>
      </c>
      <c r="B31" s="505" t="s">
        <v>119</v>
      </c>
      <c r="C31" s="506"/>
      <c r="D31" s="507"/>
      <c r="E31" s="341">
        <v>27</v>
      </c>
    </row>
    <row r="32" spans="1:5" ht="12.75">
      <c r="A32" s="366" t="s">
        <v>120</v>
      </c>
      <c r="B32" s="367" t="s">
        <v>114</v>
      </c>
      <c r="C32" s="357" t="s">
        <v>575</v>
      </c>
      <c r="D32" s="359">
        <v>7693.68</v>
      </c>
      <c r="E32" s="341">
        <v>28</v>
      </c>
    </row>
    <row r="33" spans="1:5" ht="16.5" customHeight="1">
      <c r="A33" s="366" t="s">
        <v>121</v>
      </c>
      <c r="B33" s="505" t="s">
        <v>122</v>
      </c>
      <c r="C33" s="506"/>
      <c r="D33" s="507"/>
      <c r="E33" s="341">
        <v>29</v>
      </c>
    </row>
    <row r="34" spans="1:5" ht="12.75">
      <c r="A34" s="366" t="s">
        <v>123</v>
      </c>
      <c r="B34" s="367" t="s">
        <v>114</v>
      </c>
      <c r="C34" s="357" t="s">
        <v>575</v>
      </c>
      <c r="D34" s="359">
        <v>186.9</v>
      </c>
      <c r="E34" s="341">
        <v>30</v>
      </c>
    </row>
    <row r="35" spans="1:5" ht="16.5" customHeight="1">
      <c r="A35" s="366" t="s">
        <v>124</v>
      </c>
      <c r="B35" s="505" t="s">
        <v>125</v>
      </c>
      <c r="C35" s="506"/>
      <c r="D35" s="507"/>
      <c r="E35" s="341">
        <v>31</v>
      </c>
    </row>
    <row r="36" spans="1:5" ht="13.5" thickBot="1">
      <c r="A36" s="368" t="s">
        <v>126</v>
      </c>
      <c r="B36" s="369" t="s">
        <v>114</v>
      </c>
      <c r="C36" s="370" t="s">
        <v>575</v>
      </c>
      <c r="D36" s="371">
        <v>0</v>
      </c>
      <c r="E36" s="341">
        <v>32</v>
      </c>
    </row>
    <row r="37" spans="1:5" ht="13.5" thickBot="1">
      <c r="A37" s="508" t="s">
        <v>127</v>
      </c>
      <c r="B37" s="509"/>
      <c r="C37" s="509"/>
      <c r="D37" s="510"/>
      <c r="E37" s="341">
        <v>33</v>
      </c>
    </row>
    <row r="38" spans="1:5" ht="38.25" customHeight="1">
      <c r="A38" s="372">
        <v>1</v>
      </c>
      <c r="B38" s="373" t="s">
        <v>128</v>
      </c>
      <c r="C38" s="503" t="s">
        <v>236</v>
      </c>
      <c r="D38" s="504"/>
      <c r="E38" s="341">
        <v>34</v>
      </c>
    </row>
    <row r="39" spans="1:5" ht="12.75">
      <c r="A39" s="374"/>
      <c r="B39" s="375" t="s">
        <v>130</v>
      </c>
      <c r="C39" s="376" t="s">
        <v>131</v>
      </c>
      <c r="D39" s="377" t="s">
        <v>47</v>
      </c>
      <c r="E39" s="341">
        <v>35</v>
      </c>
    </row>
    <row r="40" spans="1:5" ht="12.75">
      <c r="A40" s="374"/>
      <c r="B40" s="375" t="s">
        <v>132</v>
      </c>
      <c r="C40" s="376" t="s">
        <v>131</v>
      </c>
      <c r="D40" s="377" t="s">
        <v>133</v>
      </c>
      <c r="E40" s="341">
        <v>36</v>
      </c>
    </row>
    <row r="41" spans="1:5" ht="13.5" thickBot="1">
      <c r="A41" s="378"/>
      <c r="B41" s="379" t="s">
        <v>134</v>
      </c>
      <c r="C41" s="380" t="s">
        <v>575</v>
      </c>
      <c r="D41" s="381">
        <v>3.95</v>
      </c>
      <c r="E41" s="341">
        <v>143</v>
      </c>
    </row>
    <row r="42" spans="1:5" ht="64.5" customHeight="1">
      <c r="A42" s="372">
        <v>2</v>
      </c>
      <c r="B42" s="373" t="s">
        <v>128</v>
      </c>
      <c r="C42" s="503" t="s">
        <v>237</v>
      </c>
      <c r="D42" s="504"/>
      <c r="E42" s="341">
        <v>144</v>
      </c>
    </row>
    <row r="43" spans="1:5" ht="12.75">
      <c r="A43" s="374"/>
      <c r="B43" s="375" t="s">
        <v>130</v>
      </c>
      <c r="C43" s="376" t="s">
        <v>131</v>
      </c>
      <c r="D43" s="377" t="s">
        <v>238</v>
      </c>
      <c r="E43" s="341">
        <v>145</v>
      </c>
    </row>
    <row r="44" spans="1:5" ht="12.75">
      <c r="A44" s="374"/>
      <c r="B44" s="375" t="s">
        <v>132</v>
      </c>
      <c r="C44" s="376" t="s">
        <v>131</v>
      </c>
      <c r="D44" s="377" t="s">
        <v>133</v>
      </c>
      <c r="E44" s="341">
        <v>146</v>
      </c>
    </row>
    <row r="45" spans="1:5" ht="13.5" thickBot="1">
      <c r="A45" s="378"/>
      <c r="B45" s="379" t="s">
        <v>134</v>
      </c>
      <c r="C45" s="380" t="s">
        <v>575</v>
      </c>
      <c r="D45" s="381">
        <v>2.37</v>
      </c>
      <c r="E45" s="341">
        <v>147</v>
      </c>
    </row>
    <row r="46" spans="1:5" ht="27" customHeight="1">
      <c r="A46" s="372">
        <v>3</v>
      </c>
      <c r="B46" s="373" t="s">
        <v>128</v>
      </c>
      <c r="C46" s="503" t="s">
        <v>239</v>
      </c>
      <c r="D46" s="504"/>
      <c r="E46" s="341">
        <v>148</v>
      </c>
    </row>
    <row r="47" spans="1:5" ht="12.75">
      <c r="A47" s="374"/>
      <c r="B47" s="375" t="s">
        <v>130</v>
      </c>
      <c r="C47" s="376" t="s">
        <v>131</v>
      </c>
      <c r="D47" s="377" t="s">
        <v>238</v>
      </c>
      <c r="E47" s="341">
        <v>149</v>
      </c>
    </row>
    <row r="48" spans="1:5" ht="12.75">
      <c r="A48" s="374"/>
      <c r="B48" s="375" t="s">
        <v>132</v>
      </c>
      <c r="C48" s="376" t="s">
        <v>131</v>
      </c>
      <c r="D48" s="377" t="s">
        <v>133</v>
      </c>
      <c r="E48" s="341">
        <v>150</v>
      </c>
    </row>
    <row r="49" spans="1:5" ht="13.5" thickBot="1">
      <c r="A49" s="378"/>
      <c r="B49" s="379" t="s">
        <v>134</v>
      </c>
      <c r="C49" s="380" t="s">
        <v>575</v>
      </c>
      <c r="D49" s="381">
        <v>8.37</v>
      </c>
      <c r="E49" s="341">
        <v>151</v>
      </c>
    </row>
    <row r="50" spans="1:5" s="387" customFormat="1" ht="12.75">
      <c r="A50" s="382" t="s">
        <v>159</v>
      </c>
      <c r="B50" s="383"/>
      <c r="C50" s="384"/>
      <c r="D50" s="385"/>
      <c r="E50" s="386">
        <v>78</v>
      </c>
    </row>
    <row r="51" spans="1:5" ht="12.75">
      <c r="A51" s="388">
        <v>27</v>
      </c>
      <c r="B51" s="389" t="s">
        <v>160</v>
      </c>
      <c r="C51" s="390" t="s">
        <v>451</v>
      </c>
      <c r="D51" s="391">
        <v>0</v>
      </c>
      <c r="E51" s="341">
        <v>79</v>
      </c>
    </row>
    <row r="52" spans="1:5" ht="12.75">
      <c r="A52" s="388">
        <v>28</v>
      </c>
      <c r="B52" s="389" t="s">
        <v>161</v>
      </c>
      <c r="C52" s="390" t="s">
        <v>451</v>
      </c>
      <c r="D52" s="391">
        <v>0</v>
      </c>
      <c r="E52" s="341">
        <v>80</v>
      </c>
    </row>
    <row r="53" spans="1:5" ht="12.75">
      <c r="A53" s="388">
        <v>29</v>
      </c>
      <c r="B53" s="389" t="s">
        <v>162</v>
      </c>
      <c r="C53" s="390" t="s">
        <v>451</v>
      </c>
      <c r="D53" s="391">
        <v>0</v>
      </c>
      <c r="E53" s="341">
        <v>81</v>
      </c>
    </row>
    <row r="54" spans="1:5" ht="13.5" thickBot="1">
      <c r="A54" s="388">
        <v>30</v>
      </c>
      <c r="B54" s="392" t="s">
        <v>163</v>
      </c>
      <c r="C54" s="393" t="s">
        <v>575</v>
      </c>
      <c r="D54" s="394">
        <v>0</v>
      </c>
      <c r="E54" s="341">
        <v>82</v>
      </c>
    </row>
    <row r="55" spans="1:5" s="387" customFormat="1" ht="17.25" customHeight="1">
      <c r="A55" s="516" t="s">
        <v>164</v>
      </c>
      <c r="B55" s="517"/>
      <c r="C55" s="517"/>
      <c r="D55" s="518"/>
      <c r="E55" s="386">
        <v>83</v>
      </c>
    </row>
    <row r="56" spans="1:5" ht="25.5">
      <c r="A56" s="395">
        <v>31</v>
      </c>
      <c r="B56" s="396" t="s">
        <v>165</v>
      </c>
      <c r="C56" s="397" t="s">
        <v>575</v>
      </c>
      <c r="D56" s="398">
        <v>1.05</v>
      </c>
      <c r="E56" s="341">
        <v>84</v>
      </c>
    </row>
    <row r="57" spans="1:5" ht="12.75">
      <c r="A57" s="395">
        <v>32</v>
      </c>
      <c r="B57" s="397" t="s">
        <v>166</v>
      </c>
      <c r="C57" s="397" t="s">
        <v>575</v>
      </c>
      <c r="D57" s="398">
        <v>0</v>
      </c>
      <c r="E57" s="341">
        <v>85</v>
      </c>
    </row>
    <row r="58" spans="1:5" ht="12.75">
      <c r="A58" s="395">
        <v>33</v>
      </c>
      <c r="B58" s="397" t="s">
        <v>167</v>
      </c>
      <c r="C58" s="397" t="s">
        <v>575</v>
      </c>
      <c r="D58" s="398">
        <v>1.05</v>
      </c>
      <c r="E58" s="341">
        <v>86</v>
      </c>
    </row>
    <row r="59" spans="1:5" ht="12.75" customHeight="1">
      <c r="A59" s="395">
        <v>34</v>
      </c>
      <c r="B59" s="396" t="s">
        <v>168</v>
      </c>
      <c r="C59" s="397" t="s">
        <v>575</v>
      </c>
      <c r="D59" s="398">
        <v>0.12</v>
      </c>
      <c r="E59" s="341">
        <v>87</v>
      </c>
    </row>
    <row r="60" spans="1:5" ht="12.75" customHeight="1">
      <c r="A60" s="395">
        <v>35</v>
      </c>
      <c r="B60" s="397" t="s">
        <v>169</v>
      </c>
      <c r="C60" s="397" t="s">
        <v>575</v>
      </c>
      <c r="D60" s="398">
        <v>0</v>
      </c>
      <c r="E60" s="341">
        <v>88</v>
      </c>
    </row>
    <row r="61" spans="1:5" ht="13.5" thickBot="1">
      <c r="A61" s="399">
        <v>36</v>
      </c>
      <c r="B61" s="400" t="s">
        <v>170</v>
      </c>
      <c r="C61" s="400" t="s">
        <v>575</v>
      </c>
      <c r="D61" s="401">
        <v>0.12</v>
      </c>
      <c r="E61" s="341">
        <v>89</v>
      </c>
    </row>
    <row r="62" spans="1:5" s="387" customFormat="1" ht="29.25" customHeight="1">
      <c r="A62" s="402" t="s">
        <v>171</v>
      </c>
      <c r="B62" s="403"/>
      <c r="C62" s="404"/>
      <c r="D62" s="405"/>
      <c r="E62" s="386">
        <v>90</v>
      </c>
    </row>
    <row r="63" spans="1:5" s="387" customFormat="1" ht="39.75" customHeight="1">
      <c r="A63" s="406" t="s">
        <v>172</v>
      </c>
      <c r="B63" s="407" t="s">
        <v>573</v>
      </c>
      <c r="C63" s="519" t="s">
        <v>173</v>
      </c>
      <c r="D63" s="520"/>
      <c r="E63" s="386">
        <v>91</v>
      </c>
    </row>
    <row r="64" spans="1:5" s="387" customFormat="1" ht="15" customHeight="1">
      <c r="A64" s="406" t="s">
        <v>174</v>
      </c>
      <c r="B64" s="407" t="s">
        <v>445</v>
      </c>
      <c r="C64" s="357" t="s">
        <v>461</v>
      </c>
      <c r="D64" s="408" t="s">
        <v>175</v>
      </c>
      <c r="E64" s="386">
        <v>92</v>
      </c>
    </row>
    <row r="65" spans="1:5" ht="15" customHeight="1">
      <c r="A65" s="406" t="s">
        <v>176</v>
      </c>
      <c r="B65" s="409" t="s">
        <v>177</v>
      </c>
      <c r="C65" s="357" t="s">
        <v>178</v>
      </c>
      <c r="D65" s="359">
        <v>0</v>
      </c>
      <c r="E65" s="341">
        <v>93</v>
      </c>
    </row>
    <row r="66" spans="1:5" ht="15" customHeight="1">
      <c r="A66" s="406" t="s">
        <v>179</v>
      </c>
      <c r="B66" s="409" t="s">
        <v>95</v>
      </c>
      <c r="C66" s="357" t="s">
        <v>575</v>
      </c>
      <c r="D66" s="359">
        <v>0</v>
      </c>
      <c r="E66" s="341">
        <v>94</v>
      </c>
    </row>
    <row r="67" spans="1:5" ht="15" customHeight="1">
      <c r="A67" s="406" t="s">
        <v>180</v>
      </c>
      <c r="B67" s="409" t="s">
        <v>181</v>
      </c>
      <c r="C67" s="357" t="s">
        <v>575</v>
      </c>
      <c r="D67" s="359">
        <v>0</v>
      </c>
      <c r="E67" s="341">
        <v>95</v>
      </c>
    </row>
    <row r="68" spans="1:5" ht="15" customHeight="1">
      <c r="A68" s="406" t="s">
        <v>182</v>
      </c>
      <c r="B68" s="409" t="s">
        <v>183</v>
      </c>
      <c r="C68" s="357" t="s">
        <v>575</v>
      </c>
      <c r="D68" s="359">
        <v>0</v>
      </c>
      <c r="E68" s="341">
        <v>96</v>
      </c>
    </row>
    <row r="69" spans="1:5" ht="15" customHeight="1">
      <c r="A69" s="406" t="s">
        <v>184</v>
      </c>
      <c r="B69" s="409" t="s">
        <v>109</v>
      </c>
      <c r="C69" s="357" t="s">
        <v>575</v>
      </c>
      <c r="D69" s="359">
        <v>0</v>
      </c>
      <c r="E69" s="341">
        <v>97</v>
      </c>
    </row>
    <row r="70" spans="1:5" ht="15" customHeight="1">
      <c r="A70" s="406" t="s">
        <v>185</v>
      </c>
      <c r="B70" s="409" t="s">
        <v>186</v>
      </c>
      <c r="C70" s="357" t="s">
        <v>575</v>
      </c>
      <c r="D70" s="359">
        <v>0</v>
      </c>
      <c r="E70" s="341">
        <v>98</v>
      </c>
    </row>
    <row r="71" spans="1:5" ht="15" customHeight="1">
      <c r="A71" s="406" t="s">
        <v>188</v>
      </c>
      <c r="B71" s="409" t="s">
        <v>189</v>
      </c>
      <c r="C71" s="357" t="s">
        <v>575</v>
      </c>
      <c r="D71" s="359">
        <v>0</v>
      </c>
      <c r="E71" s="341">
        <v>99</v>
      </c>
    </row>
    <row r="72" spans="1:5" ht="15" customHeight="1">
      <c r="A72" s="406" t="s">
        <v>190</v>
      </c>
      <c r="B72" s="410" t="s">
        <v>191</v>
      </c>
      <c r="C72" s="357" t="s">
        <v>575</v>
      </c>
      <c r="D72" s="359">
        <v>0</v>
      </c>
      <c r="E72" s="341">
        <v>100</v>
      </c>
    </row>
    <row r="73" spans="1:5" ht="15" customHeight="1" thickBot="1">
      <c r="A73" s="368" t="s">
        <v>192</v>
      </c>
      <c r="B73" s="411" t="s">
        <v>193</v>
      </c>
      <c r="C73" s="370" t="s">
        <v>575</v>
      </c>
      <c r="D73" s="371">
        <v>0</v>
      </c>
      <c r="E73" s="341">
        <v>101</v>
      </c>
    </row>
    <row r="74" spans="1:5" s="387" customFormat="1" ht="36" customHeight="1">
      <c r="A74" s="412" t="s">
        <v>194</v>
      </c>
      <c r="B74" s="413" t="s">
        <v>573</v>
      </c>
      <c r="C74" s="521" t="s">
        <v>27</v>
      </c>
      <c r="D74" s="522"/>
      <c r="E74" s="386">
        <v>102</v>
      </c>
    </row>
    <row r="75" spans="1:5" s="387" customFormat="1" ht="15" customHeight="1">
      <c r="A75" s="356" t="s">
        <v>195</v>
      </c>
      <c r="B75" s="358" t="s">
        <v>445</v>
      </c>
      <c r="C75" s="357" t="s">
        <v>461</v>
      </c>
      <c r="D75" s="408" t="s">
        <v>196</v>
      </c>
      <c r="E75" s="386">
        <v>103</v>
      </c>
    </row>
    <row r="76" spans="1:5" ht="15" customHeight="1">
      <c r="A76" s="356" t="s">
        <v>197</v>
      </c>
      <c r="B76" s="357" t="s">
        <v>177</v>
      </c>
      <c r="C76" s="357" t="s">
        <v>178</v>
      </c>
      <c r="D76" s="359">
        <v>0</v>
      </c>
      <c r="E76" s="341">
        <v>104</v>
      </c>
    </row>
    <row r="77" spans="1:5" ht="15" customHeight="1">
      <c r="A77" s="356" t="s">
        <v>198</v>
      </c>
      <c r="B77" s="357" t="s">
        <v>95</v>
      </c>
      <c r="C77" s="357" t="s">
        <v>575</v>
      </c>
      <c r="D77" s="359">
        <v>1.05</v>
      </c>
      <c r="E77" s="341">
        <v>105</v>
      </c>
    </row>
    <row r="78" spans="1:5" ht="15" customHeight="1">
      <c r="A78" s="356" t="s">
        <v>199</v>
      </c>
      <c r="B78" s="357" t="s">
        <v>181</v>
      </c>
      <c r="C78" s="357" t="s">
        <v>575</v>
      </c>
      <c r="D78" s="359">
        <v>0</v>
      </c>
      <c r="E78" s="341">
        <v>106</v>
      </c>
    </row>
    <row r="79" spans="1:5" ht="15" customHeight="1">
      <c r="A79" s="356" t="s">
        <v>200</v>
      </c>
      <c r="B79" s="357" t="s">
        <v>183</v>
      </c>
      <c r="C79" s="357" t="s">
        <v>575</v>
      </c>
      <c r="D79" s="359">
        <v>0.93</v>
      </c>
      <c r="E79" s="341">
        <v>107</v>
      </c>
    </row>
    <row r="80" spans="1:5" ht="15" customHeight="1">
      <c r="A80" s="356" t="s">
        <v>201</v>
      </c>
      <c r="B80" s="357" t="s">
        <v>109</v>
      </c>
      <c r="C80" s="357" t="s">
        <v>575</v>
      </c>
      <c r="D80" s="359">
        <v>0.12</v>
      </c>
      <c r="E80" s="341">
        <v>108</v>
      </c>
    </row>
    <row r="81" spans="1:5" ht="15" customHeight="1">
      <c r="A81" s="356" t="s">
        <v>202</v>
      </c>
      <c r="B81" s="357" t="s">
        <v>186</v>
      </c>
      <c r="C81" s="357" t="s">
        <v>575</v>
      </c>
      <c r="D81" s="359">
        <v>0</v>
      </c>
      <c r="E81" s="341">
        <v>109</v>
      </c>
    </row>
    <row r="82" spans="1:5" ht="15" customHeight="1">
      <c r="A82" s="356" t="s">
        <v>203</v>
      </c>
      <c r="B82" s="357" t="s">
        <v>189</v>
      </c>
      <c r="C82" s="357" t="s">
        <v>575</v>
      </c>
      <c r="D82" s="359">
        <v>0</v>
      </c>
      <c r="E82" s="341">
        <v>110</v>
      </c>
    </row>
    <row r="83" spans="1:5" ht="15" customHeight="1">
      <c r="A83" s="356" t="s">
        <v>204</v>
      </c>
      <c r="B83" s="360" t="s">
        <v>191</v>
      </c>
      <c r="C83" s="357" t="s">
        <v>575</v>
      </c>
      <c r="D83" s="359">
        <v>0.05</v>
      </c>
      <c r="E83" s="341">
        <v>111</v>
      </c>
    </row>
    <row r="84" spans="1:5" ht="26.25" thickBot="1">
      <c r="A84" s="414" t="s">
        <v>205</v>
      </c>
      <c r="B84" s="415" t="s">
        <v>193</v>
      </c>
      <c r="C84" s="370" t="s">
        <v>575</v>
      </c>
      <c r="D84" s="371">
        <v>0</v>
      </c>
      <c r="E84" s="341">
        <v>112</v>
      </c>
    </row>
    <row r="85" spans="1:5" s="387" customFormat="1" ht="27" customHeight="1">
      <c r="A85" s="412" t="s">
        <v>206</v>
      </c>
      <c r="B85" s="413" t="s">
        <v>573</v>
      </c>
      <c r="C85" s="521" t="s">
        <v>207</v>
      </c>
      <c r="D85" s="522"/>
      <c r="E85" s="386">
        <v>113</v>
      </c>
    </row>
    <row r="86" spans="1:5" s="387" customFormat="1" ht="13.5">
      <c r="A86" s="356" t="s">
        <v>208</v>
      </c>
      <c r="B86" s="358" t="s">
        <v>445</v>
      </c>
      <c r="C86" s="357" t="s">
        <v>461</v>
      </c>
      <c r="D86" s="408" t="s">
        <v>196</v>
      </c>
      <c r="E86" s="386">
        <v>114</v>
      </c>
    </row>
    <row r="87" spans="1:5" ht="12.75">
      <c r="A87" s="356" t="s">
        <v>209</v>
      </c>
      <c r="B87" s="357" t="s">
        <v>177</v>
      </c>
      <c r="C87" s="357" t="s">
        <v>178</v>
      </c>
      <c r="D87" s="359">
        <v>0</v>
      </c>
      <c r="E87" s="341">
        <v>115</v>
      </c>
    </row>
    <row r="88" spans="1:5" ht="12.75">
      <c r="A88" s="356" t="s">
        <v>210</v>
      </c>
      <c r="B88" s="357" t="s">
        <v>95</v>
      </c>
      <c r="C88" s="357" t="s">
        <v>575</v>
      </c>
      <c r="D88" s="359">
        <v>0</v>
      </c>
      <c r="E88" s="341">
        <v>116</v>
      </c>
    </row>
    <row r="89" spans="1:5" ht="12.75" customHeight="1">
      <c r="A89" s="356" t="s">
        <v>211</v>
      </c>
      <c r="B89" s="357" t="s">
        <v>181</v>
      </c>
      <c r="C89" s="357" t="s">
        <v>575</v>
      </c>
      <c r="D89" s="359">
        <v>0</v>
      </c>
      <c r="E89" s="341">
        <v>117</v>
      </c>
    </row>
    <row r="90" spans="1:5" ht="12.75" customHeight="1">
      <c r="A90" s="356" t="s">
        <v>212</v>
      </c>
      <c r="B90" s="357" t="s">
        <v>183</v>
      </c>
      <c r="C90" s="357" t="s">
        <v>575</v>
      </c>
      <c r="D90" s="359">
        <v>0</v>
      </c>
      <c r="E90" s="341">
        <v>118</v>
      </c>
    </row>
    <row r="91" spans="1:5" ht="12.75" customHeight="1">
      <c r="A91" s="356" t="s">
        <v>213</v>
      </c>
      <c r="B91" s="357" t="s">
        <v>109</v>
      </c>
      <c r="C91" s="357" t="s">
        <v>575</v>
      </c>
      <c r="D91" s="359">
        <v>0</v>
      </c>
      <c r="E91" s="341">
        <v>119</v>
      </c>
    </row>
    <row r="92" spans="1:5" ht="12.75" customHeight="1">
      <c r="A92" s="356" t="s">
        <v>214</v>
      </c>
      <c r="B92" s="357" t="s">
        <v>186</v>
      </c>
      <c r="C92" s="357" t="s">
        <v>575</v>
      </c>
      <c r="D92" s="359">
        <v>0</v>
      </c>
      <c r="E92" s="341">
        <v>120</v>
      </c>
    </row>
    <row r="93" spans="1:5" ht="12.75" customHeight="1">
      <c r="A93" s="356" t="s">
        <v>215</v>
      </c>
      <c r="B93" s="357" t="s">
        <v>189</v>
      </c>
      <c r="C93" s="357" t="s">
        <v>575</v>
      </c>
      <c r="D93" s="359">
        <v>0</v>
      </c>
      <c r="E93" s="341">
        <v>121</v>
      </c>
    </row>
    <row r="94" spans="1:5" ht="25.5">
      <c r="A94" s="356" t="s">
        <v>216</v>
      </c>
      <c r="B94" s="360" t="s">
        <v>191</v>
      </c>
      <c r="C94" s="357" t="s">
        <v>575</v>
      </c>
      <c r="D94" s="359">
        <v>0</v>
      </c>
      <c r="E94" s="341">
        <v>122</v>
      </c>
    </row>
    <row r="95" spans="1:5" ht="26.25" customHeight="1" thickBot="1">
      <c r="A95" s="414" t="s">
        <v>217</v>
      </c>
      <c r="B95" s="415" t="s">
        <v>193</v>
      </c>
      <c r="C95" s="370" t="s">
        <v>575</v>
      </c>
      <c r="D95" s="371">
        <v>0</v>
      </c>
      <c r="E95" s="341">
        <v>123</v>
      </c>
    </row>
    <row r="96" spans="1:5" s="387" customFormat="1" ht="37.5" customHeight="1">
      <c r="A96" s="412" t="s">
        <v>218</v>
      </c>
      <c r="B96" s="413" t="s">
        <v>573</v>
      </c>
      <c r="C96" s="511" t="s">
        <v>219</v>
      </c>
      <c r="D96" s="512"/>
      <c r="E96" s="386">
        <v>124</v>
      </c>
    </row>
    <row r="97" spans="1:5" s="387" customFormat="1" ht="13.5" customHeight="1">
      <c r="A97" s="356" t="s">
        <v>220</v>
      </c>
      <c r="B97" s="358" t="s">
        <v>445</v>
      </c>
      <c r="C97" s="357" t="s">
        <v>461</v>
      </c>
      <c r="D97" s="408" t="s">
        <v>446</v>
      </c>
      <c r="E97" s="386">
        <v>125</v>
      </c>
    </row>
    <row r="98" spans="1:5" ht="12.75">
      <c r="A98" s="356" t="s">
        <v>221</v>
      </c>
      <c r="B98" s="357" t="s">
        <v>177</v>
      </c>
      <c r="C98" s="357" t="s">
        <v>178</v>
      </c>
      <c r="D98" s="359">
        <v>0</v>
      </c>
      <c r="E98" s="341">
        <v>126</v>
      </c>
    </row>
    <row r="99" spans="1:5" ht="12.75">
      <c r="A99" s="356" t="s">
        <v>222</v>
      </c>
      <c r="B99" s="357" t="s">
        <v>95</v>
      </c>
      <c r="C99" s="357" t="s">
        <v>575</v>
      </c>
      <c r="D99" s="359">
        <v>0</v>
      </c>
      <c r="E99" s="341">
        <v>127</v>
      </c>
    </row>
    <row r="100" spans="1:5" ht="12.75" customHeight="1">
      <c r="A100" s="356" t="s">
        <v>223</v>
      </c>
      <c r="B100" s="357" t="s">
        <v>181</v>
      </c>
      <c r="C100" s="357" t="s">
        <v>575</v>
      </c>
      <c r="D100" s="359">
        <v>0</v>
      </c>
      <c r="E100" s="341">
        <v>128</v>
      </c>
    </row>
    <row r="101" spans="1:5" ht="12.75" customHeight="1">
      <c r="A101" s="356" t="s">
        <v>224</v>
      </c>
      <c r="B101" s="357" t="s">
        <v>183</v>
      </c>
      <c r="C101" s="357" t="s">
        <v>575</v>
      </c>
      <c r="D101" s="359">
        <v>0</v>
      </c>
      <c r="E101" s="341">
        <v>129</v>
      </c>
    </row>
    <row r="102" spans="1:5" ht="12.75" customHeight="1">
      <c r="A102" s="356" t="s">
        <v>225</v>
      </c>
      <c r="B102" s="357" t="s">
        <v>109</v>
      </c>
      <c r="C102" s="357" t="s">
        <v>575</v>
      </c>
      <c r="D102" s="359">
        <v>0</v>
      </c>
      <c r="E102" s="341">
        <v>130</v>
      </c>
    </row>
    <row r="103" spans="1:5" ht="12.75" customHeight="1">
      <c r="A103" s="356" t="s">
        <v>226</v>
      </c>
      <c r="B103" s="357" t="s">
        <v>186</v>
      </c>
      <c r="C103" s="357" t="s">
        <v>575</v>
      </c>
      <c r="D103" s="359">
        <v>0</v>
      </c>
      <c r="E103" s="341">
        <v>131</v>
      </c>
    </row>
    <row r="104" spans="1:5" ht="12.75" customHeight="1">
      <c r="A104" s="356" t="s">
        <v>227</v>
      </c>
      <c r="B104" s="357" t="s">
        <v>189</v>
      </c>
      <c r="C104" s="357" t="s">
        <v>575</v>
      </c>
      <c r="D104" s="359">
        <v>0</v>
      </c>
      <c r="E104" s="341">
        <v>132</v>
      </c>
    </row>
    <row r="105" spans="1:5" ht="25.5">
      <c r="A105" s="356" t="s">
        <v>228</v>
      </c>
      <c r="B105" s="360" t="s">
        <v>191</v>
      </c>
      <c r="C105" s="357" t="s">
        <v>575</v>
      </c>
      <c r="D105" s="359">
        <v>0</v>
      </c>
      <c r="E105" s="341">
        <v>133</v>
      </c>
    </row>
    <row r="106" spans="1:5" ht="26.25" customHeight="1" thickBot="1">
      <c r="A106" s="414" t="s">
        <v>229</v>
      </c>
      <c r="B106" s="415" t="s">
        <v>193</v>
      </c>
      <c r="C106" s="370" t="s">
        <v>575</v>
      </c>
      <c r="D106" s="371">
        <v>0</v>
      </c>
      <c r="E106" s="341">
        <v>134</v>
      </c>
    </row>
    <row r="107" spans="1:5" ht="12.75" customHeight="1">
      <c r="A107" s="416">
        <v>48</v>
      </c>
      <c r="B107" s="417" t="s">
        <v>160</v>
      </c>
      <c r="C107" s="417" t="s">
        <v>451</v>
      </c>
      <c r="D107" s="418">
        <v>0</v>
      </c>
      <c r="E107" s="341">
        <v>135</v>
      </c>
    </row>
    <row r="108" spans="1:5" ht="12.75" customHeight="1">
      <c r="A108" s="419">
        <v>49</v>
      </c>
      <c r="B108" s="390" t="s">
        <v>161</v>
      </c>
      <c r="C108" s="390" t="s">
        <v>451</v>
      </c>
      <c r="D108" s="391">
        <v>0</v>
      </c>
      <c r="E108" s="341">
        <v>136</v>
      </c>
    </row>
    <row r="109" spans="1:5" ht="12.75" customHeight="1">
      <c r="A109" s="419">
        <v>50</v>
      </c>
      <c r="B109" s="390" t="s">
        <v>162</v>
      </c>
      <c r="C109" s="390" t="s">
        <v>451</v>
      </c>
      <c r="D109" s="391">
        <v>0</v>
      </c>
      <c r="E109" s="341">
        <v>137</v>
      </c>
    </row>
    <row r="110" spans="1:5" ht="15" customHeight="1" thickBot="1">
      <c r="A110" s="420">
        <v>51</v>
      </c>
      <c r="B110" s="393" t="s">
        <v>163</v>
      </c>
      <c r="C110" s="393" t="s">
        <v>575</v>
      </c>
      <c r="D110" s="394">
        <v>0</v>
      </c>
      <c r="E110" s="341">
        <v>138</v>
      </c>
    </row>
    <row r="111" spans="1:5" s="387" customFormat="1" ht="12.75" customHeight="1">
      <c r="A111" s="421" t="s">
        <v>230</v>
      </c>
      <c r="B111" s="422"/>
      <c r="C111" s="422"/>
      <c r="D111" s="423"/>
      <c r="E111" s="386">
        <v>139</v>
      </c>
    </row>
    <row r="112" spans="1:5" ht="15" customHeight="1">
      <c r="A112" s="424">
        <v>52</v>
      </c>
      <c r="B112" s="425" t="s">
        <v>231</v>
      </c>
      <c r="C112" s="426" t="s">
        <v>451</v>
      </c>
      <c r="D112" s="427">
        <v>0</v>
      </c>
      <c r="E112" s="341">
        <v>140</v>
      </c>
    </row>
    <row r="113" spans="1:5" ht="15">
      <c r="A113" s="424">
        <v>53</v>
      </c>
      <c r="B113" s="425" t="s">
        <v>232</v>
      </c>
      <c r="C113" s="426" t="s">
        <v>451</v>
      </c>
      <c r="D113" s="427">
        <v>0</v>
      </c>
      <c r="E113" s="341">
        <v>141</v>
      </c>
    </row>
    <row r="114" spans="1:5" ht="27" customHeight="1" thickBot="1">
      <c r="A114" s="428">
        <v>54</v>
      </c>
      <c r="B114" s="429" t="s">
        <v>233</v>
      </c>
      <c r="C114" s="430" t="s">
        <v>575</v>
      </c>
      <c r="D114" s="431">
        <v>0</v>
      </c>
      <c r="E114" s="341">
        <v>142</v>
      </c>
    </row>
  </sheetData>
  <mergeCells count="16">
    <mergeCell ref="C96:D96"/>
    <mergeCell ref="A3:D3"/>
    <mergeCell ref="A55:D55"/>
    <mergeCell ref="C63:D63"/>
    <mergeCell ref="C74:D74"/>
    <mergeCell ref="C85:D85"/>
    <mergeCell ref="A26:D26"/>
    <mergeCell ref="B27:D27"/>
    <mergeCell ref="B29:D29"/>
    <mergeCell ref="B31:D31"/>
    <mergeCell ref="C38:D38"/>
    <mergeCell ref="C42:D42"/>
    <mergeCell ref="C46:D46"/>
    <mergeCell ref="B33:D33"/>
    <mergeCell ref="B35:D35"/>
    <mergeCell ref="A37:D37"/>
  </mergeCells>
  <printOptions/>
  <pageMargins left="0.53" right="0.34" top="0.47" bottom="0.41" header="0.31" footer="0.34"/>
  <pageSetup horizontalDpi="600" verticalDpi="600" orientation="portrait" paperSize="9" scale="95" r:id="rId1"/>
  <rowBreaks count="1" manualBreakCount="1">
    <brk id="45" max="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7">
    <tabColor indexed="14"/>
  </sheetPr>
  <dimension ref="A1:E130"/>
  <sheetViews>
    <sheetView tabSelected="1" view="pageBreakPreview" zoomScaleSheetLayoutView="100" workbookViewId="0" topLeftCell="A1">
      <selection activeCell="D19" sqref="D19"/>
    </sheetView>
  </sheetViews>
  <sheetFormatPr defaultColWidth="9.140625" defaultRowHeight="12.75"/>
  <cols>
    <col min="1" max="1" width="6.421875" style="340" customWidth="1"/>
    <col min="2" max="2" width="60.140625" style="340" customWidth="1"/>
    <col min="3" max="3" width="19.7109375" style="340" customWidth="1"/>
    <col min="4" max="4" width="14.57421875" style="340" customWidth="1"/>
    <col min="5" max="5" width="0" style="341" hidden="1" customWidth="1"/>
    <col min="6" max="16384" width="9.140625" style="340" customWidth="1"/>
  </cols>
  <sheetData>
    <row r="1" ht="15.75">
      <c r="A1" s="339" t="s">
        <v>87</v>
      </c>
    </row>
    <row r="2" ht="16.5" thickBot="1">
      <c r="A2" s="339" t="s">
        <v>88</v>
      </c>
    </row>
    <row r="3" spans="1:4" ht="20.25" customHeight="1" thickBot="1">
      <c r="A3" s="513" t="s">
        <v>240</v>
      </c>
      <c r="B3" s="514"/>
      <c r="C3" s="514"/>
      <c r="D3" s="515"/>
    </row>
    <row r="4" spans="1:4" ht="36.75" customHeight="1">
      <c r="A4" s="342" t="s">
        <v>32</v>
      </c>
      <c r="B4" s="343" t="s">
        <v>457</v>
      </c>
      <c r="C4" s="343" t="s">
        <v>528</v>
      </c>
      <c r="D4" s="344" t="s">
        <v>459</v>
      </c>
    </row>
    <row r="5" spans="1:5" ht="15.75">
      <c r="A5" s="345" t="s">
        <v>20</v>
      </c>
      <c r="B5" s="346" t="s">
        <v>460</v>
      </c>
      <c r="C5" s="347" t="s">
        <v>461</v>
      </c>
      <c r="D5" s="348">
        <v>43190</v>
      </c>
      <c r="E5" s="341">
        <v>1</v>
      </c>
    </row>
    <row r="6" spans="1:5" ht="15.75">
      <c r="A6" s="345" t="s">
        <v>21</v>
      </c>
      <c r="B6" s="346" t="s">
        <v>90</v>
      </c>
      <c r="C6" s="347" t="s">
        <v>461</v>
      </c>
      <c r="D6" s="348">
        <v>42736</v>
      </c>
      <c r="E6" s="341">
        <v>2</v>
      </c>
    </row>
    <row r="7" spans="1:5" ht="16.5" thickBot="1">
      <c r="A7" s="349" t="s">
        <v>22</v>
      </c>
      <c r="B7" s="350" t="s">
        <v>91</v>
      </c>
      <c r="C7" s="351" t="s">
        <v>461</v>
      </c>
      <c r="D7" s="352">
        <v>43100</v>
      </c>
      <c r="E7" s="341">
        <v>3</v>
      </c>
    </row>
    <row r="8" spans="1:5" ht="27.75" customHeight="1">
      <c r="A8" s="353" t="s">
        <v>92</v>
      </c>
      <c r="B8" s="354"/>
      <c r="C8" s="354"/>
      <c r="D8" s="355"/>
      <c r="E8" s="340">
        <v>4</v>
      </c>
    </row>
    <row r="9" spans="1:5" ht="13.5">
      <c r="A9" s="356" t="s">
        <v>23</v>
      </c>
      <c r="B9" s="357" t="s">
        <v>93</v>
      </c>
      <c r="C9" s="358" t="s">
        <v>575</v>
      </c>
      <c r="D9" s="359">
        <v>0</v>
      </c>
      <c r="E9" s="340">
        <v>5</v>
      </c>
    </row>
    <row r="10" spans="1:5" ht="13.5">
      <c r="A10" s="356" t="s">
        <v>469</v>
      </c>
      <c r="B10" s="357" t="s">
        <v>94</v>
      </c>
      <c r="C10" s="358" t="s">
        <v>575</v>
      </c>
      <c r="D10" s="359">
        <v>0</v>
      </c>
      <c r="E10" s="340">
        <v>6</v>
      </c>
    </row>
    <row r="11" spans="1:5" ht="13.5">
      <c r="A11" s="356" t="s">
        <v>470</v>
      </c>
      <c r="B11" s="357" t="s">
        <v>95</v>
      </c>
      <c r="C11" s="358" t="s">
        <v>575</v>
      </c>
      <c r="D11" s="359">
        <v>3896.27</v>
      </c>
      <c r="E11" s="340">
        <v>7</v>
      </c>
    </row>
    <row r="12" spans="1:5" ht="25.5">
      <c r="A12" s="356" t="s">
        <v>472</v>
      </c>
      <c r="B12" s="360" t="s">
        <v>96</v>
      </c>
      <c r="C12" s="357" t="s">
        <v>575</v>
      </c>
      <c r="D12" s="359">
        <v>14200.83</v>
      </c>
      <c r="E12" s="340">
        <v>8</v>
      </c>
    </row>
    <row r="13" spans="1:5" ht="13.5">
      <c r="A13" s="356" t="s">
        <v>474</v>
      </c>
      <c r="B13" s="357" t="s">
        <v>97</v>
      </c>
      <c r="C13" s="358" t="s">
        <v>575</v>
      </c>
      <c r="D13" s="359">
        <v>14200.83</v>
      </c>
      <c r="E13" s="340">
        <v>9</v>
      </c>
    </row>
    <row r="14" spans="1:5" ht="13.5">
      <c r="A14" s="356" t="s">
        <v>476</v>
      </c>
      <c r="B14" s="357" t="s">
        <v>98</v>
      </c>
      <c r="C14" s="358" t="s">
        <v>575</v>
      </c>
      <c r="D14" s="359">
        <v>0</v>
      </c>
      <c r="E14" s="340">
        <v>10</v>
      </c>
    </row>
    <row r="15" spans="1:5" ht="12.75">
      <c r="A15" s="356" t="s">
        <v>478</v>
      </c>
      <c r="B15" s="357" t="s">
        <v>99</v>
      </c>
      <c r="C15" s="357" t="s">
        <v>575</v>
      </c>
      <c r="D15" s="359">
        <v>0</v>
      </c>
      <c r="E15" s="340">
        <v>11</v>
      </c>
    </row>
    <row r="16" spans="1:5" s="530" customFormat="1" ht="12.75">
      <c r="A16" s="526" t="s">
        <v>66</v>
      </c>
      <c r="B16" s="527" t="s">
        <v>67</v>
      </c>
      <c r="C16" s="527" t="s">
        <v>575</v>
      </c>
      <c r="D16" s="528">
        <v>0</v>
      </c>
      <c r="E16" s="529" t="s">
        <v>68</v>
      </c>
    </row>
    <row r="17" spans="1:5" s="530" customFormat="1" ht="12.75">
      <c r="A17" s="526" t="s">
        <v>69</v>
      </c>
      <c r="B17" s="527" t="s">
        <v>70</v>
      </c>
      <c r="C17" s="527" t="s">
        <v>575</v>
      </c>
      <c r="D17" s="528">
        <v>1252.05</v>
      </c>
      <c r="E17" s="529" t="s">
        <v>71</v>
      </c>
    </row>
    <row r="18" spans="1:5" ht="12.75">
      <c r="A18" s="356" t="s">
        <v>544</v>
      </c>
      <c r="B18" s="357" t="s">
        <v>100</v>
      </c>
      <c r="C18" s="357" t="s">
        <v>575</v>
      </c>
      <c r="D18" s="359">
        <v>14480.16</v>
      </c>
      <c r="E18" s="340">
        <v>12</v>
      </c>
    </row>
    <row r="19" spans="1:5" ht="12.75">
      <c r="A19" s="356" t="s">
        <v>482</v>
      </c>
      <c r="B19" s="357" t="s">
        <v>101</v>
      </c>
      <c r="C19" s="357" t="s">
        <v>575</v>
      </c>
      <c r="D19" s="359">
        <v>14480.16</v>
      </c>
      <c r="E19" s="340">
        <v>13</v>
      </c>
    </row>
    <row r="20" spans="1:5" ht="12.75">
      <c r="A20" s="356" t="s">
        <v>484</v>
      </c>
      <c r="B20" s="357" t="s">
        <v>102</v>
      </c>
      <c r="C20" s="357" t="s">
        <v>575</v>
      </c>
      <c r="D20" s="359">
        <v>0</v>
      </c>
      <c r="E20" s="340">
        <v>14</v>
      </c>
    </row>
    <row r="21" spans="1:5" ht="12.75">
      <c r="A21" s="356" t="s">
        <v>486</v>
      </c>
      <c r="B21" s="357" t="s">
        <v>103</v>
      </c>
      <c r="C21" s="357" t="s">
        <v>575</v>
      </c>
      <c r="D21" s="359">
        <v>0</v>
      </c>
      <c r="E21" s="340">
        <v>15</v>
      </c>
    </row>
    <row r="22" spans="1:5" ht="13.5">
      <c r="A22" s="356" t="s">
        <v>488</v>
      </c>
      <c r="B22" s="357" t="s">
        <v>104</v>
      </c>
      <c r="C22" s="358" t="s">
        <v>575</v>
      </c>
      <c r="D22" s="359">
        <v>0</v>
      </c>
      <c r="E22" s="340">
        <v>16</v>
      </c>
    </row>
    <row r="23" spans="1:5" ht="13.5">
      <c r="A23" s="356" t="s">
        <v>490</v>
      </c>
      <c r="B23" s="357" t="s">
        <v>105</v>
      </c>
      <c r="C23" s="358" t="s">
        <v>575</v>
      </c>
      <c r="D23" s="359">
        <v>0</v>
      </c>
      <c r="E23" s="340">
        <v>17</v>
      </c>
    </row>
    <row r="24" spans="1:5" s="530" customFormat="1" ht="25.5">
      <c r="A24" s="526" t="s">
        <v>72</v>
      </c>
      <c r="B24" s="531" t="s">
        <v>73</v>
      </c>
      <c r="C24" s="527" t="s">
        <v>575</v>
      </c>
      <c r="D24" s="528">
        <v>0</v>
      </c>
      <c r="E24" s="529" t="s">
        <v>74</v>
      </c>
    </row>
    <row r="25" spans="1:5" s="530" customFormat="1" ht="25.5">
      <c r="A25" s="526" t="s">
        <v>75</v>
      </c>
      <c r="B25" s="531" t="s">
        <v>76</v>
      </c>
      <c r="C25" s="527" t="s">
        <v>575</v>
      </c>
      <c r="D25" s="528">
        <v>971.78</v>
      </c>
      <c r="E25" s="529" t="s">
        <v>77</v>
      </c>
    </row>
    <row r="26" spans="1:5" ht="13.5">
      <c r="A26" s="356" t="s">
        <v>492</v>
      </c>
      <c r="B26" s="357" t="s">
        <v>106</v>
      </c>
      <c r="C26" s="358" t="s">
        <v>575</v>
      </c>
      <c r="D26" s="359">
        <v>14480.16</v>
      </c>
      <c r="E26" s="340">
        <v>18</v>
      </c>
    </row>
    <row r="27" spans="1:5" ht="12.75">
      <c r="A27" s="356" t="s">
        <v>496</v>
      </c>
      <c r="B27" s="357" t="s">
        <v>107</v>
      </c>
      <c r="C27" s="357" t="s">
        <v>575</v>
      </c>
      <c r="D27" s="359">
        <v>0</v>
      </c>
      <c r="E27" s="340">
        <v>19</v>
      </c>
    </row>
    <row r="28" spans="1:5" ht="12.75">
      <c r="A28" s="356" t="s">
        <v>498</v>
      </c>
      <c r="B28" s="357" t="s">
        <v>108</v>
      </c>
      <c r="C28" s="357" t="s">
        <v>575</v>
      </c>
      <c r="D28" s="359">
        <v>0</v>
      </c>
      <c r="E28" s="340">
        <v>20</v>
      </c>
    </row>
    <row r="29" spans="1:5" ht="13.5" thickBot="1">
      <c r="A29" s="362" t="s">
        <v>500</v>
      </c>
      <c r="B29" s="363" t="s">
        <v>109</v>
      </c>
      <c r="C29" s="363" t="s">
        <v>575</v>
      </c>
      <c r="D29" s="532">
        <v>3616.94</v>
      </c>
      <c r="E29" s="340">
        <v>21</v>
      </c>
    </row>
    <row r="30" spans="1:5" ht="34.5" customHeight="1">
      <c r="A30" s="523" t="s">
        <v>110</v>
      </c>
      <c r="B30" s="524"/>
      <c r="C30" s="524"/>
      <c r="D30" s="525"/>
      <c r="E30" s="340">
        <v>22</v>
      </c>
    </row>
    <row r="31" spans="1:5" ht="28.5" customHeight="1">
      <c r="A31" s="365" t="s">
        <v>111</v>
      </c>
      <c r="B31" s="505" t="s">
        <v>112</v>
      </c>
      <c r="C31" s="506"/>
      <c r="D31" s="507"/>
      <c r="E31" s="341">
        <v>23</v>
      </c>
    </row>
    <row r="32" spans="1:5" ht="12.75" customHeight="1">
      <c r="A32" s="366" t="s">
        <v>113</v>
      </c>
      <c r="B32" s="367" t="s">
        <v>114</v>
      </c>
      <c r="C32" s="357" t="s">
        <v>575</v>
      </c>
      <c r="D32" s="359">
        <v>3505.83</v>
      </c>
      <c r="E32" s="341">
        <v>24</v>
      </c>
    </row>
    <row r="33" spans="1:5" ht="29.25" customHeight="1">
      <c r="A33" s="366" t="s">
        <v>115</v>
      </c>
      <c r="B33" s="505" t="s">
        <v>116</v>
      </c>
      <c r="C33" s="506"/>
      <c r="D33" s="507"/>
      <c r="E33" s="341">
        <v>25</v>
      </c>
    </row>
    <row r="34" spans="1:5" ht="12.75">
      <c r="A34" s="366" t="s">
        <v>117</v>
      </c>
      <c r="B34" s="367" t="s">
        <v>114</v>
      </c>
      <c r="C34" s="357" t="s">
        <v>575</v>
      </c>
      <c r="D34" s="359">
        <v>2103.5</v>
      </c>
      <c r="E34" s="341">
        <v>26</v>
      </c>
    </row>
    <row r="35" spans="1:5" ht="17.25" customHeight="1">
      <c r="A35" s="366" t="s">
        <v>118</v>
      </c>
      <c r="B35" s="505" t="s">
        <v>119</v>
      </c>
      <c r="C35" s="506"/>
      <c r="D35" s="507"/>
      <c r="E35" s="341">
        <v>27</v>
      </c>
    </row>
    <row r="36" spans="1:5" ht="12.75">
      <c r="A36" s="366" t="s">
        <v>120</v>
      </c>
      <c r="B36" s="367" t="s">
        <v>114</v>
      </c>
      <c r="C36" s="357" t="s">
        <v>575</v>
      </c>
      <c r="D36" s="359">
        <v>8591.5</v>
      </c>
      <c r="E36" s="341">
        <v>28</v>
      </c>
    </row>
    <row r="37" spans="1:5" ht="16.5" customHeight="1">
      <c r="A37" s="366" t="s">
        <v>121</v>
      </c>
      <c r="B37" s="505" t="s">
        <v>122</v>
      </c>
      <c r="C37" s="506"/>
      <c r="D37" s="507"/>
      <c r="E37" s="341">
        <v>29</v>
      </c>
    </row>
    <row r="38" spans="1:5" ht="12.75">
      <c r="A38" s="366" t="s">
        <v>123</v>
      </c>
      <c r="B38" s="367" t="s">
        <v>114</v>
      </c>
      <c r="C38" s="357" t="s">
        <v>575</v>
      </c>
      <c r="D38" s="359">
        <v>0</v>
      </c>
      <c r="E38" s="341">
        <v>30</v>
      </c>
    </row>
    <row r="39" spans="1:5" ht="16.5" customHeight="1">
      <c r="A39" s="366" t="s">
        <v>124</v>
      </c>
      <c r="B39" s="505" t="s">
        <v>125</v>
      </c>
      <c r="C39" s="506"/>
      <c r="D39" s="507"/>
      <c r="E39" s="341">
        <v>31</v>
      </c>
    </row>
    <row r="40" spans="1:5" ht="13.5" thickBot="1">
      <c r="A40" s="368" t="s">
        <v>126</v>
      </c>
      <c r="B40" s="369" t="s">
        <v>114</v>
      </c>
      <c r="C40" s="370" t="s">
        <v>575</v>
      </c>
      <c r="D40" s="371">
        <v>137.12</v>
      </c>
      <c r="E40" s="341">
        <v>32</v>
      </c>
    </row>
    <row r="41" spans="1:5" ht="13.5" thickBot="1">
      <c r="A41" s="508" t="s">
        <v>127</v>
      </c>
      <c r="B41" s="509"/>
      <c r="C41" s="509"/>
      <c r="D41" s="510"/>
      <c r="E41" s="341">
        <v>33</v>
      </c>
    </row>
    <row r="42" spans="1:5" ht="38.25" customHeight="1">
      <c r="A42" s="372">
        <v>1</v>
      </c>
      <c r="B42" s="373" t="s">
        <v>128</v>
      </c>
      <c r="C42" s="503" t="s">
        <v>236</v>
      </c>
      <c r="D42" s="504"/>
      <c r="E42" s="341">
        <v>34</v>
      </c>
    </row>
    <row r="43" spans="1:5" ht="12.75">
      <c r="A43" s="374"/>
      <c r="B43" s="375" t="s">
        <v>130</v>
      </c>
      <c r="C43" s="533" t="s">
        <v>78</v>
      </c>
      <c r="D43" s="534"/>
      <c r="E43" s="341">
        <v>35</v>
      </c>
    </row>
    <row r="44" spans="1:5" ht="12.75">
      <c r="A44" s="374"/>
      <c r="B44" s="375" t="s">
        <v>132</v>
      </c>
      <c r="C44" s="376" t="s">
        <v>131</v>
      </c>
      <c r="D44" s="377" t="s">
        <v>133</v>
      </c>
      <c r="E44" s="341">
        <v>36</v>
      </c>
    </row>
    <row r="45" spans="1:5" ht="13.5" thickBot="1">
      <c r="A45" s="378"/>
      <c r="B45" s="379" t="s">
        <v>134</v>
      </c>
      <c r="C45" s="380" t="s">
        <v>575</v>
      </c>
      <c r="D45" s="381">
        <v>3.95</v>
      </c>
      <c r="E45" s="341">
        <v>143</v>
      </c>
    </row>
    <row r="46" spans="1:5" ht="64.5" customHeight="1">
      <c r="A46" s="372">
        <v>2</v>
      </c>
      <c r="B46" s="373" t="s">
        <v>128</v>
      </c>
      <c r="C46" s="503" t="s">
        <v>237</v>
      </c>
      <c r="D46" s="504"/>
      <c r="E46" s="341">
        <v>144</v>
      </c>
    </row>
    <row r="47" spans="1:5" ht="12.75">
      <c r="A47" s="374"/>
      <c r="B47" s="375" t="s">
        <v>130</v>
      </c>
      <c r="C47" s="533" t="s">
        <v>78</v>
      </c>
      <c r="D47" s="534"/>
      <c r="E47" s="341">
        <v>145</v>
      </c>
    </row>
    <row r="48" spans="1:5" ht="12.75">
      <c r="A48" s="374"/>
      <c r="B48" s="375" t="s">
        <v>132</v>
      </c>
      <c r="C48" s="376" t="s">
        <v>131</v>
      </c>
      <c r="D48" s="377" t="s">
        <v>133</v>
      </c>
      <c r="E48" s="341">
        <v>146</v>
      </c>
    </row>
    <row r="49" spans="1:5" ht="13.5" thickBot="1">
      <c r="A49" s="378"/>
      <c r="B49" s="379" t="s">
        <v>134</v>
      </c>
      <c r="C49" s="380" t="s">
        <v>575</v>
      </c>
      <c r="D49" s="381">
        <v>2.37</v>
      </c>
      <c r="E49" s="341">
        <v>147</v>
      </c>
    </row>
    <row r="50" spans="1:5" ht="27" customHeight="1">
      <c r="A50" s="372">
        <v>3</v>
      </c>
      <c r="B50" s="373" t="s">
        <v>128</v>
      </c>
      <c r="C50" s="503" t="s">
        <v>239</v>
      </c>
      <c r="D50" s="504"/>
      <c r="E50" s="341">
        <v>148</v>
      </c>
    </row>
    <row r="51" spans="1:5" ht="12.75">
      <c r="A51" s="374"/>
      <c r="B51" s="375" t="s">
        <v>130</v>
      </c>
      <c r="C51" s="533" t="s">
        <v>78</v>
      </c>
      <c r="D51" s="534"/>
      <c r="E51" s="341">
        <v>149</v>
      </c>
    </row>
    <row r="52" spans="1:5" ht="12.75">
      <c r="A52" s="374"/>
      <c r="B52" s="375" t="s">
        <v>132</v>
      </c>
      <c r="C52" s="376" t="s">
        <v>131</v>
      </c>
      <c r="D52" s="377" t="s">
        <v>133</v>
      </c>
      <c r="E52" s="341">
        <v>150</v>
      </c>
    </row>
    <row r="53" spans="1:5" ht="13.5" thickBot="1">
      <c r="A53" s="378"/>
      <c r="B53" s="379" t="s">
        <v>134</v>
      </c>
      <c r="C53" s="380" t="s">
        <v>575</v>
      </c>
      <c r="D53" s="381">
        <v>9.68</v>
      </c>
      <c r="E53" s="341">
        <v>151</v>
      </c>
    </row>
    <row r="54" spans="1:5" ht="27" customHeight="1">
      <c r="A54" s="372">
        <v>4</v>
      </c>
      <c r="B54" s="373" t="s">
        <v>128</v>
      </c>
      <c r="C54" s="535" t="s">
        <v>79</v>
      </c>
      <c r="D54" s="536"/>
      <c r="E54" s="537">
        <v>70</v>
      </c>
    </row>
    <row r="55" spans="1:5" ht="12.75">
      <c r="A55" s="374"/>
      <c r="B55" s="375" t="s">
        <v>130</v>
      </c>
      <c r="C55" s="538" t="s">
        <v>47</v>
      </c>
      <c r="D55" s="539"/>
      <c r="E55" s="537">
        <v>71</v>
      </c>
    </row>
    <row r="56" spans="1:5" ht="12.75">
      <c r="A56" s="374"/>
      <c r="B56" s="375" t="s">
        <v>132</v>
      </c>
      <c r="C56" s="540" t="s">
        <v>80</v>
      </c>
      <c r="D56" s="541"/>
      <c r="E56" s="537">
        <v>72</v>
      </c>
    </row>
    <row r="57" spans="1:5" ht="13.5" thickBot="1">
      <c r="A57" s="378"/>
      <c r="B57" s="379" t="s">
        <v>134</v>
      </c>
      <c r="C57" s="542" t="s">
        <v>575</v>
      </c>
      <c r="D57" s="543">
        <v>0</v>
      </c>
      <c r="E57" s="537">
        <v>73</v>
      </c>
    </row>
    <row r="58" spans="1:5" ht="27" customHeight="1">
      <c r="A58" s="372">
        <v>5</v>
      </c>
      <c r="B58" s="373" t="s">
        <v>128</v>
      </c>
      <c r="C58" s="535" t="s">
        <v>81</v>
      </c>
      <c r="D58" s="536"/>
      <c r="E58" s="537" t="s">
        <v>82</v>
      </c>
    </row>
    <row r="59" spans="1:5" ht="12.75">
      <c r="A59" s="374"/>
      <c r="B59" s="375" t="s">
        <v>130</v>
      </c>
      <c r="C59" s="538" t="s">
        <v>47</v>
      </c>
      <c r="D59" s="539"/>
      <c r="E59" s="537" t="s">
        <v>83</v>
      </c>
    </row>
    <row r="60" spans="1:5" ht="12.75">
      <c r="A60" s="374"/>
      <c r="B60" s="375" t="s">
        <v>132</v>
      </c>
      <c r="C60" s="540" t="s">
        <v>80</v>
      </c>
      <c r="D60" s="541"/>
      <c r="E60" s="537" t="s">
        <v>84</v>
      </c>
    </row>
    <row r="61" spans="1:5" ht="13.5" thickBot="1">
      <c r="A61" s="378"/>
      <c r="B61" s="379" t="s">
        <v>134</v>
      </c>
      <c r="C61" s="542" t="s">
        <v>575</v>
      </c>
      <c r="D61" s="543">
        <v>0</v>
      </c>
      <c r="E61" s="537" t="s">
        <v>85</v>
      </c>
    </row>
    <row r="62" spans="1:5" s="530" customFormat="1" ht="27" customHeight="1">
      <c r="A62" s="544">
        <v>8</v>
      </c>
      <c r="B62" s="545" t="s">
        <v>128</v>
      </c>
      <c r="C62" s="535" t="s">
        <v>157</v>
      </c>
      <c r="D62" s="536"/>
      <c r="E62" s="537">
        <v>62</v>
      </c>
    </row>
    <row r="63" spans="1:5" s="530" customFormat="1" ht="12.75">
      <c r="A63" s="546"/>
      <c r="B63" s="547" t="s">
        <v>130</v>
      </c>
      <c r="C63" s="548" t="s">
        <v>158</v>
      </c>
      <c r="D63" s="549"/>
      <c r="E63" s="537">
        <v>63</v>
      </c>
    </row>
    <row r="64" spans="1:5" s="530" customFormat="1" ht="12.75">
      <c r="A64" s="546"/>
      <c r="B64" s="547" t="s">
        <v>132</v>
      </c>
      <c r="C64" s="540" t="s">
        <v>86</v>
      </c>
      <c r="D64" s="541"/>
      <c r="E64" s="537">
        <v>64</v>
      </c>
    </row>
    <row r="65" spans="1:5" s="530" customFormat="1" ht="13.5" thickBot="1">
      <c r="A65" s="550"/>
      <c r="B65" s="551" t="s">
        <v>134</v>
      </c>
      <c r="C65" s="542" t="s">
        <v>575</v>
      </c>
      <c r="D65" s="543">
        <v>137.12</v>
      </c>
      <c r="E65" s="537">
        <v>65</v>
      </c>
    </row>
    <row r="66" spans="1:5" s="387" customFormat="1" ht="12.75">
      <c r="A66" s="382" t="s">
        <v>159</v>
      </c>
      <c r="B66" s="383"/>
      <c r="C66" s="384"/>
      <c r="D66" s="385"/>
      <c r="E66" s="386">
        <v>78</v>
      </c>
    </row>
    <row r="67" spans="1:5" ht="12.75">
      <c r="A67" s="388">
        <v>27</v>
      </c>
      <c r="B67" s="389" t="s">
        <v>160</v>
      </c>
      <c r="C67" s="390" t="s">
        <v>451</v>
      </c>
      <c r="D67" s="391">
        <v>0</v>
      </c>
      <c r="E67" s="341">
        <v>79</v>
      </c>
    </row>
    <row r="68" spans="1:5" ht="12.75">
      <c r="A68" s="388">
        <v>28</v>
      </c>
      <c r="B68" s="389" t="s">
        <v>161</v>
      </c>
      <c r="C68" s="390" t="s">
        <v>451</v>
      </c>
      <c r="D68" s="391">
        <v>0</v>
      </c>
      <c r="E68" s="341">
        <v>80</v>
      </c>
    </row>
    <row r="69" spans="1:5" ht="12.75">
      <c r="A69" s="388">
        <v>29</v>
      </c>
      <c r="B69" s="389" t="s">
        <v>162</v>
      </c>
      <c r="C69" s="390" t="s">
        <v>451</v>
      </c>
      <c r="D69" s="391">
        <v>0</v>
      </c>
      <c r="E69" s="341">
        <v>81</v>
      </c>
    </row>
    <row r="70" spans="1:5" ht="13.5" thickBot="1">
      <c r="A70" s="388">
        <v>30</v>
      </c>
      <c r="B70" s="392" t="s">
        <v>163</v>
      </c>
      <c r="C70" s="393" t="s">
        <v>575</v>
      </c>
      <c r="D70" s="394">
        <v>0</v>
      </c>
      <c r="E70" s="341">
        <v>82</v>
      </c>
    </row>
    <row r="71" spans="1:5" s="387" customFormat="1" ht="17.25" customHeight="1">
      <c r="A71" s="516" t="s">
        <v>164</v>
      </c>
      <c r="B71" s="517"/>
      <c r="C71" s="517"/>
      <c r="D71" s="518"/>
      <c r="E71" s="386">
        <v>83</v>
      </c>
    </row>
    <row r="72" spans="1:5" ht="25.5">
      <c r="A72" s="395">
        <v>31</v>
      </c>
      <c r="B72" s="396" t="s">
        <v>165</v>
      </c>
      <c r="C72" s="397" t="s">
        <v>575</v>
      </c>
      <c r="D72" s="398">
        <v>0.12</v>
      </c>
      <c r="E72" s="341">
        <v>84</v>
      </c>
    </row>
    <row r="73" spans="1:5" ht="12.75">
      <c r="A73" s="395">
        <v>32</v>
      </c>
      <c r="B73" s="397" t="s">
        <v>166</v>
      </c>
      <c r="C73" s="397" t="s">
        <v>575</v>
      </c>
      <c r="D73" s="398">
        <v>0</v>
      </c>
      <c r="E73" s="341">
        <v>85</v>
      </c>
    </row>
    <row r="74" spans="1:5" ht="12.75">
      <c r="A74" s="395">
        <v>33</v>
      </c>
      <c r="B74" s="397" t="s">
        <v>167</v>
      </c>
      <c r="C74" s="397" t="s">
        <v>575</v>
      </c>
      <c r="D74" s="398">
        <v>0.12</v>
      </c>
      <c r="E74" s="341">
        <v>86</v>
      </c>
    </row>
    <row r="75" spans="1:5" ht="12.75" customHeight="1">
      <c r="A75" s="395">
        <v>34</v>
      </c>
      <c r="B75" s="396" t="s">
        <v>168</v>
      </c>
      <c r="C75" s="397" t="s">
        <v>575</v>
      </c>
      <c r="D75" s="398">
        <v>0</v>
      </c>
      <c r="E75" s="341">
        <v>87</v>
      </c>
    </row>
    <row r="76" spans="1:5" ht="12.75" customHeight="1">
      <c r="A76" s="395">
        <v>35</v>
      </c>
      <c r="B76" s="397" t="s">
        <v>169</v>
      </c>
      <c r="C76" s="397" t="s">
        <v>575</v>
      </c>
      <c r="D76" s="398">
        <v>0</v>
      </c>
      <c r="E76" s="341">
        <v>88</v>
      </c>
    </row>
    <row r="77" spans="1:5" ht="13.5" thickBot="1">
      <c r="A77" s="399">
        <v>36</v>
      </c>
      <c r="B77" s="400" t="s">
        <v>170</v>
      </c>
      <c r="C77" s="400" t="s">
        <v>575</v>
      </c>
      <c r="D77" s="401">
        <v>0</v>
      </c>
      <c r="E77" s="341">
        <v>89</v>
      </c>
    </row>
    <row r="78" spans="1:5" s="387" customFormat="1" ht="29.25" customHeight="1">
      <c r="A78" s="402" t="s">
        <v>171</v>
      </c>
      <c r="B78" s="403"/>
      <c r="C78" s="404"/>
      <c r="D78" s="405"/>
      <c r="E78" s="386">
        <v>90</v>
      </c>
    </row>
    <row r="79" spans="1:5" s="387" customFormat="1" ht="39.75" customHeight="1">
      <c r="A79" s="406" t="s">
        <v>172</v>
      </c>
      <c r="B79" s="407" t="s">
        <v>573</v>
      </c>
      <c r="C79" s="519" t="s">
        <v>173</v>
      </c>
      <c r="D79" s="520"/>
      <c r="E79" s="386">
        <v>91</v>
      </c>
    </row>
    <row r="80" spans="1:5" s="387" customFormat="1" ht="15" customHeight="1">
      <c r="A80" s="406" t="s">
        <v>174</v>
      </c>
      <c r="B80" s="407" t="s">
        <v>445</v>
      </c>
      <c r="C80" s="357" t="s">
        <v>461</v>
      </c>
      <c r="D80" s="408" t="s">
        <v>175</v>
      </c>
      <c r="E80" s="386">
        <v>92</v>
      </c>
    </row>
    <row r="81" spans="1:5" ht="15" customHeight="1">
      <c r="A81" s="406" t="s">
        <v>176</v>
      </c>
      <c r="B81" s="409" t="s">
        <v>177</v>
      </c>
      <c r="C81" s="357" t="s">
        <v>178</v>
      </c>
      <c r="D81" s="359">
        <v>0</v>
      </c>
      <c r="E81" s="341">
        <v>93</v>
      </c>
    </row>
    <row r="82" spans="1:5" ht="15" customHeight="1">
      <c r="A82" s="406" t="s">
        <v>179</v>
      </c>
      <c r="B82" s="409" t="s">
        <v>95</v>
      </c>
      <c r="C82" s="357" t="s">
        <v>575</v>
      </c>
      <c r="D82" s="359">
        <v>0</v>
      </c>
      <c r="E82" s="341">
        <v>94</v>
      </c>
    </row>
    <row r="83" spans="1:5" ht="15" customHeight="1">
      <c r="A83" s="406" t="s">
        <v>180</v>
      </c>
      <c r="B83" s="409" t="s">
        <v>181</v>
      </c>
      <c r="C83" s="357" t="s">
        <v>575</v>
      </c>
      <c r="D83" s="359">
        <v>0</v>
      </c>
      <c r="E83" s="341">
        <v>95</v>
      </c>
    </row>
    <row r="84" spans="1:5" ht="15" customHeight="1">
      <c r="A84" s="406" t="s">
        <v>182</v>
      </c>
      <c r="B84" s="409" t="s">
        <v>183</v>
      </c>
      <c r="C84" s="357" t="s">
        <v>575</v>
      </c>
      <c r="D84" s="359">
        <v>0</v>
      </c>
      <c r="E84" s="341">
        <v>96</v>
      </c>
    </row>
    <row r="85" spans="1:5" ht="15" customHeight="1">
      <c r="A85" s="406" t="s">
        <v>184</v>
      </c>
      <c r="B85" s="409" t="s">
        <v>109</v>
      </c>
      <c r="C85" s="357" t="s">
        <v>575</v>
      </c>
      <c r="D85" s="359">
        <v>0</v>
      </c>
      <c r="E85" s="341">
        <v>97</v>
      </c>
    </row>
    <row r="86" spans="1:5" ht="15" customHeight="1">
      <c r="A86" s="406" t="s">
        <v>185</v>
      </c>
      <c r="B86" s="409" t="s">
        <v>186</v>
      </c>
      <c r="C86" s="357" t="s">
        <v>575</v>
      </c>
      <c r="D86" s="359">
        <v>0</v>
      </c>
      <c r="E86" s="341">
        <v>98</v>
      </c>
    </row>
    <row r="87" spans="1:5" ht="15" customHeight="1">
      <c r="A87" s="406" t="s">
        <v>188</v>
      </c>
      <c r="B87" s="409" t="s">
        <v>189</v>
      </c>
      <c r="C87" s="357" t="s">
        <v>575</v>
      </c>
      <c r="D87" s="359">
        <v>0</v>
      </c>
      <c r="E87" s="341">
        <v>99</v>
      </c>
    </row>
    <row r="88" spans="1:5" ht="15" customHeight="1">
      <c r="A88" s="406" t="s">
        <v>190</v>
      </c>
      <c r="B88" s="410" t="s">
        <v>191</v>
      </c>
      <c r="C88" s="357" t="s">
        <v>575</v>
      </c>
      <c r="D88" s="359">
        <v>0</v>
      </c>
      <c r="E88" s="341">
        <v>100</v>
      </c>
    </row>
    <row r="89" spans="1:5" ht="15" customHeight="1" thickBot="1">
      <c r="A89" s="368" t="s">
        <v>192</v>
      </c>
      <c r="B89" s="411" t="s">
        <v>193</v>
      </c>
      <c r="C89" s="370" t="s">
        <v>575</v>
      </c>
      <c r="D89" s="371">
        <v>0</v>
      </c>
      <c r="E89" s="341">
        <v>101</v>
      </c>
    </row>
    <row r="90" spans="1:5" s="387" customFormat="1" ht="36" customHeight="1">
      <c r="A90" s="412" t="s">
        <v>194</v>
      </c>
      <c r="B90" s="413" t="s">
        <v>573</v>
      </c>
      <c r="C90" s="521" t="s">
        <v>27</v>
      </c>
      <c r="D90" s="522"/>
      <c r="E90" s="386">
        <v>102</v>
      </c>
    </row>
    <row r="91" spans="1:5" s="387" customFormat="1" ht="15" customHeight="1">
      <c r="A91" s="356" t="s">
        <v>195</v>
      </c>
      <c r="B91" s="358" t="s">
        <v>445</v>
      </c>
      <c r="C91" s="357" t="s">
        <v>461</v>
      </c>
      <c r="D91" s="408" t="s">
        <v>196</v>
      </c>
      <c r="E91" s="386">
        <v>103</v>
      </c>
    </row>
    <row r="92" spans="1:5" ht="15" customHeight="1">
      <c r="A92" s="356" t="s">
        <v>197</v>
      </c>
      <c r="B92" s="357" t="s">
        <v>177</v>
      </c>
      <c r="C92" s="357" t="s">
        <v>178</v>
      </c>
      <c r="D92" s="359">
        <v>0</v>
      </c>
      <c r="E92" s="341">
        <v>104</v>
      </c>
    </row>
    <row r="93" spans="1:5" ht="15" customHeight="1">
      <c r="A93" s="356" t="s">
        <v>198</v>
      </c>
      <c r="B93" s="357" t="s">
        <v>95</v>
      </c>
      <c r="C93" s="357" t="s">
        <v>575</v>
      </c>
      <c r="D93" s="359">
        <v>0.12</v>
      </c>
      <c r="E93" s="341">
        <v>105</v>
      </c>
    </row>
    <row r="94" spans="1:5" ht="15" customHeight="1">
      <c r="A94" s="356" t="s">
        <v>199</v>
      </c>
      <c r="B94" s="357" t="s">
        <v>181</v>
      </c>
      <c r="C94" s="357" t="s">
        <v>575</v>
      </c>
      <c r="D94" s="359">
        <v>0</v>
      </c>
      <c r="E94" s="341">
        <v>106</v>
      </c>
    </row>
    <row r="95" spans="1:5" ht="15" customHeight="1">
      <c r="A95" s="356" t="s">
        <v>200</v>
      </c>
      <c r="B95" s="357" t="s">
        <v>183</v>
      </c>
      <c r="C95" s="357" t="s">
        <v>575</v>
      </c>
      <c r="D95" s="359">
        <v>0.12</v>
      </c>
      <c r="E95" s="341">
        <v>107</v>
      </c>
    </row>
    <row r="96" spans="1:5" ht="15" customHeight="1">
      <c r="A96" s="356" t="s">
        <v>201</v>
      </c>
      <c r="B96" s="357" t="s">
        <v>109</v>
      </c>
      <c r="C96" s="357" t="s">
        <v>575</v>
      </c>
      <c r="D96" s="359">
        <v>0</v>
      </c>
      <c r="E96" s="341">
        <v>108</v>
      </c>
    </row>
    <row r="97" spans="1:5" ht="15" customHeight="1">
      <c r="A97" s="356" t="s">
        <v>202</v>
      </c>
      <c r="B97" s="357" t="s">
        <v>186</v>
      </c>
      <c r="C97" s="357" t="s">
        <v>575</v>
      </c>
      <c r="D97" s="359">
        <v>0</v>
      </c>
      <c r="E97" s="341">
        <v>109</v>
      </c>
    </row>
    <row r="98" spans="1:5" ht="15" customHeight="1">
      <c r="A98" s="356" t="s">
        <v>203</v>
      </c>
      <c r="B98" s="357" t="s">
        <v>189</v>
      </c>
      <c r="C98" s="357" t="s">
        <v>575</v>
      </c>
      <c r="D98" s="359">
        <v>0</v>
      </c>
      <c r="E98" s="341">
        <v>110</v>
      </c>
    </row>
    <row r="99" spans="1:5" ht="15" customHeight="1">
      <c r="A99" s="356" t="s">
        <v>204</v>
      </c>
      <c r="B99" s="360" t="s">
        <v>191</v>
      </c>
      <c r="C99" s="357" t="s">
        <v>575</v>
      </c>
      <c r="D99" s="359">
        <v>0</v>
      </c>
      <c r="E99" s="341">
        <v>111</v>
      </c>
    </row>
    <row r="100" spans="1:5" ht="26.25" thickBot="1">
      <c r="A100" s="414" t="s">
        <v>205</v>
      </c>
      <c r="B100" s="415" t="s">
        <v>193</v>
      </c>
      <c r="C100" s="370" t="s">
        <v>575</v>
      </c>
      <c r="D100" s="371">
        <v>0</v>
      </c>
      <c r="E100" s="341">
        <v>112</v>
      </c>
    </row>
    <row r="101" spans="1:5" s="387" customFormat="1" ht="27" customHeight="1">
      <c r="A101" s="412" t="s">
        <v>206</v>
      </c>
      <c r="B101" s="413" t="s">
        <v>573</v>
      </c>
      <c r="C101" s="521" t="s">
        <v>207</v>
      </c>
      <c r="D101" s="522"/>
      <c r="E101" s="386">
        <v>113</v>
      </c>
    </row>
    <row r="102" spans="1:5" s="387" customFormat="1" ht="13.5">
      <c r="A102" s="356" t="s">
        <v>208</v>
      </c>
      <c r="B102" s="358" t="s">
        <v>445</v>
      </c>
      <c r="C102" s="357" t="s">
        <v>461</v>
      </c>
      <c r="D102" s="408" t="s">
        <v>196</v>
      </c>
      <c r="E102" s="386">
        <v>114</v>
      </c>
    </row>
    <row r="103" spans="1:5" ht="12.75">
      <c r="A103" s="356" t="s">
        <v>209</v>
      </c>
      <c r="B103" s="357" t="s">
        <v>177</v>
      </c>
      <c r="C103" s="357" t="s">
        <v>178</v>
      </c>
      <c r="D103" s="359">
        <v>0</v>
      </c>
      <c r="E103" s="341">
        <v>115</v>
      </c>
    </row>
    <row r="104" spans="1:5" ht="12.75">
      <c r="A104" s="356" t="s">
        <v>210</v>
      </c>
      <c r="B104" s="357" t="s">
        <v>95</v>
      </c>
      <c r="C104" s="357" t="s">
        <v>575</v>
      </c>
      <c r="D104" s="359">
        <v>0</v>
      </c>
      <c r="E104" s="341">
        <v>116</v>
      </c>
    </row>
    <row r="105" spans="1:5" ht="12.75" customHeight="1">
      <c r="A105" s="356" t="s">
        <v>211</v>
      </c>
      <c r="B105" s="357" t="s">
        <v>181</v>
      </c>
      <c r="C105" s="357" t="s">
        <v>575</v>
      </c>
      <c r="D105" s="359">
        <v>0</v>
      </c>
      <c r="E105" s="341">
        <v>117</v>
      </c>
    </row>
    <row r="106" spans="1:5" ht="12.75" customHeight="1">
      <c r="A106" s="356" t="s">
        <v>212</v>
      </c>
      <c r="B106" s="357" t="s">
        <v>183</v>
      </c>
      <c r="C106" s="357" t="s">
        <v>575</v>
      </c>
      <c r="D106" s="359">
        <v>0</v>
      </c>
      <c r="E106" s="341">
        <v>118</v>
      </c>
    </row>
    <row r="107" spans="1:5" ht="12.75" customHeight="1">
      <c r="A107" s="356" t="s">
        <v>213</v>
      </c>
      <c r="B107" s="357" t="s">
        <v>109</v>
      </c>
      <c r="C107" s="357" t="s">
        <v>575</v>
      </c>
      <c r="D107" s="359">
        <v>0</v>
      </c>
      <c r="E107" s="341">
        <v>119</v>
      </c>
    </row>
    <row r="108" spans="1:5" ht="12.75" customHeight="1">
      <c r="A108" s="356" t="s">
        <v>214</v>
      </c>
      <c r="B108" s="357" t="s">
        <v>186</v>
      </c>
      <c r="C108" s="357" t="s">
        <v>575</v>
      </c>
      <c r="D108" s="359">
        <v>0</v>
      </c>
      <c r="E108" s="341">
        <v>120</v>
      </c>
    </row>
    <row r="109" spans="1:5" ht="12.75" customHeight="1">
      <c r="A109" s="356" t="s">
        <v>215</v>
      </c>
      <c r="B109" s="357" t="s">
        <v>189</v>
      </c>
      <c r="C109" s="357" t="s">
        <v>575</v>
      </c>
      <c r="D109" s="359">
        <v>0</v>
      </c>
      <c r="E109" s="341">
        <v>121</v>
      </c>
    </row>
    <row r="110" spans="1:5" ht="25.5">
      <c r="A110" s="356" t="s">
        <v>216</v>
      </c>
      <c r="B110" s="360" t="s">
        <v>191</v>
      </c>
      <c r="C110" s="357" t="s">
        <v>575</v>
      </c>
      <c r="D110" s="359">
        <v>0</v>
      </c>
      <c r="E110" s="341">
        <v>122</v>
      </c>
    </row>
    <row r="111" spans="1:5" ht="26.25" customHeight="1" thickBot="1">
      <c r="A111" s="414" t="s">
        <v>217</v>
      </c>
      <c r="B111" s="415" t="s">
        <v>193</v>
      </c>
      <c r="C111" s="370" t="s">
        <v>575</v>
      </c>
      <c r="D111" s="371">
        <v>0</v>
      </c>
      <c r="E111" s="341">
        <v>123</v>
      </c>
    </row>
    <row r="112" spans="1:5" s="387" customFormat="1" ht="37.5" customHeight="1">
      <c r="A112" s="412" t="s">
        <v>218</v>
      </c>
      <c r="B112" s="413" t="s">
        <v>573</v>
      </c>
      <c r="C112" s="511" t="s">
        <v>219</v>
      </c>
      <c r="D112" s="512"/>
      <c r="E112" s="386">
        <v>124</v>
      </c>
    </row>
    <row r="113" spans="1:5" s="387" customFormat="1" ht="13.5" customHeight="1">
      <c r="A113" s="356" t="s">
        <v>220</v>
      </c>
      <c r="B113" s="358" t="s">
        <v>445</v>
      </c>
      <c r="C113" s="357" t="s">
        <v>461</v>
      </c>
      <c r="D113" s="408" t="s">
        <v>446</v>
      </c>
      <c r="E113" s="386">
        <v>125</v>
      </c>
    </row>
    <row r="114" spans="1:5" ht="12.75">
      <c r="A114" s="356" t="s">
        <v>221</v>
      </c>
      <c r="B114" s="357" t="s">
        <v>177</v>
      </c>
      <c r="C114" s="357" t="s">
        <v>178</v>
      </c>
      <c r="D114" s="359">
        <v>0</v>
      </c>
      <c r="E114" s="341">
        <v>126</v>
      </c>
    </row>
    <row r="115" spans="1:5" ht="12.75">
      <c r="A115" s="356" t="s">
        <v>222</v>
      </c>
      <c r="B115" s="357" t="s">
        <v>95</v>
      </c>
      <c r="C115" s="357" t="s">
        <v>575</v>
      </c>
      <c r="D115" s="359">
        <v>0</v>
      </c>
      <c r="E115" s="341">
        <v>127</v>
      </c>
    </row>
    <row r="116" spans="1:5" ht="12.75" customHeight="1">
      <c r="A116" s="356" t="s">
        <v>223</v>
      </c>
      <c r="B116" s="357" t="s">
        <v>181</v>
      </c>
      <c r="C116" s="357" t="s">
        <v>575</v>
      </c>
      <c r="D116" s="359">
        <v>0</v>
      </c>
      <c r="E116" s="341">
        <v>128</v>
      </c>
    </row>
    <row r="117" spans="1:5" ht="12.75" customHeight="1">
      <c r="A117" s="356" t="s">
        <v>224</v>
      </c>
      <c r="B117" s="357" t="s">
        <v>183</v>
      </c>
      <c r="C117" s="357" t="s">
        <v>575</v>
      </c>
      <c r="D117" s="359">
        <v>0</v>
      </c>
      <c r="E117" s="341">
        <v>129</v>
      </c>
    </row>
    <row r="118" spans="1:5" ht="12.75" customHeight="1">
      <c r="A118" s="356" t="s">
        <v>225</v>
      </c>
      <c r="B118" s="357" t="s">
        <v>109</v>
      </c>
      <c r="C118" s="357" t="s">
        <v>575</v>
      </c>
      <c r="D118" s="359">
        <v>0</v>
      </c>
      <c r="E118" s="341">
        <v>130</v>
      </c>
    </row>
    <row r="119" spans="1:5" ht="12.75" customHeight="1">
      <c r="A119" s="356" t="s">
        <v>226</v>
      </c>
      <c r="B119" s="357" t="s">
        <v>186</v>
      </c>
      <c r="C119" s="357" t="s">
        <v>575</v>
      </c>
      <c r="D119" s="359">
        <v>0</v>
      </c>
      <c r="E119" s="341">
        <v>131</v>
      </c>
    </row>
    <row r="120" spans="1:5" ht="12.75" customHeight="1">
      <c r="A120" s="356" t="s">
        <v>227</v>
      </c>
      <c r="B120" s="357" t="s">
        <v>189</v>
      </c>
      <c r="C120" s="357" t="s">
        <v>575</v>
      </c>
      <c r="D120" s="359">
        <v>0</v>
      </c>
      <c r="E120" s="341">
        <v>132</v>
      </c>
    </row>
    <row r="121" spans="1:5" ht="25.5">
      <c r="A121" s="356" t="s">
        <v>228</v>
      </c>
      <c r="B121" s="360" t="s">
        <v>191</v>
      </c>
      <c r="C121" s="357" t="s">
        <v>575</v>
      </c>
      <c r="D121" s="359">
        <v>0</v>
      </c>
      <c r="E121" s="341">
        <v>133</v>
      </c>
    </row>
    <row r="122" spans="1:5" ht="26.25" customHeight="1" thickBot="1">
      <c r="A122" s="414" t="s">
        <v>229</v>
      </c>
      <c r="B122" s="415" t="s">
        <v>193</v>
      </c>
      <c r="C122" s="370" t="s">
        <v>575</v>
      </c>
      <c r="D122" s="371">
        <v>0</v>
      </c>
      <c r="E122" s="341">
        <v>134</v>
      </c>
    </row>
    <row r="123" spans="1:5" ht="12.75" customHeight="1">
      <c r="A123" s="416">
        <v>48</v>
      </c>
      <c r="B123" s="417" t="s">
        <v>160</v>
      </c>
      <c r="C123" s="417" t="s">
        <v>451</v>
      </c>
      <c r="D123" s="418">
        <v>1</v>
      </c>
      <c r="E123" s="341">
        <v>135</v>
      </c>
    </row>
    <row r="124" spans="1:5" ht="12.75" customHeight="1">
      <c r="A124" s="419">
        <v>49</v>
      </c>
      <c r="B124" s="390" t="s">
        <v>161</v>
      </c>
      <c r="C124" s="390" t="s">
        <v>451</v>
      </c>
      <c r="D124" s="391">
        <v>1</v>
      </c>
      <c r="E124" s="341">
        <v>136</v>
      </c>
    </row>
    <row r="125" spans="1:5" ht="12.75" customHeight="1">
      <c r="A125" s="419">
        <v>50</v>
      </c>
      <c r="B125" s="390" t="s">
        <v>162</v>
      </c>
      <c r="C125" s="390" t="s">
        <v>451</v>
      </c>
      <c r="D125" s="391">
        <v>0</v>
      </c>
      <c r="E125" s="341">
        <v>137</v>
      </c>
    </row>
    <row r="126" spans="1:5" ht="15" customHeight="1" thickBot="1">
      <c r="A126" s="420">
        <v>51</v>
      </c>
      <c r="B126" s="393" t="s">
        <v>163</v>
      </c>
      <c r="C126" s="393" t="s">
        <v>575</v>
      </c>
      <c r="D126" s="394">
        <v>0</v>
      </c>
      <c r="E126" s="341">
        <v>138</v>
      </c>
    </row>
    <row r="127" spans="1:5" s="387" customFormat="1" ht="12.75" customHeight="1">
      <c r="A127" s="421" t="s">
        <v>230</v>
      </c>
      <c r="B127" s="422"/>
      <c r="C127" s="422"/>
      <c r="D127" s="423"/>
      <c r="E127" s="386">
        <v>139</v>
      </c>
    </row>
    <row r="128" spans="1:5" ht="15" customHeight="1">
      <c r="A128" s="424">
        <v>52</v>
      </c>
      <c r="B128" s="425" t="s">
        <v>231</v>
      </c>
      <c r="C128" s="426" t="s">
        <v>451</v>
      </c>
      <c r="D128" s="427">
        <v>0</v>
      </c>
      <c r="E128" s="341">
        <v>140</v>
      </c>
    </row>
    <row r="129" spans="1:5" ht="15">
      <c r="A129" s="424">
        <v>53</v>
      </c>
      <c r="B129" s="425" t="s">
        <v>232</v>
      </c>
      <c r="C129" s="426" t="s">
        <v>451</v>
      </c>
      <c r="D129" s="427">
        <v>0</v>
      </c>
      <c r="E129" s="341">
        <v>141</v>
      </c>
    </row>
    <row r="130" spans="1:5" ht="27" customHeight="1" thickBot="1">
      <c r="A130" s="428">
        <v>54</v>
      </c>
      <c r="B130" s="429" t="s">
        <v>233</v>
      </c>
      <c r="C130" s="430" t="s">
        <v>575</v>
      </c>
      <c r="D130" s="431">
        <v>724.01</v>
      </c>
      <c r="E130" s="341">
        <v>142</v>
      </c>
    </row>
  </sheetData>
  <mergeCells count="28">
    <mergeCell ref="C51:D51"/>
    <mergeCell ref="C112:D112"/>
    <mergeCell ref="A3:D3"/>
    <mergeCell ref="A71:D71"/>
    <mergeCell ref="C79:D79"/>
    <mergeCell ref="C90:D90"/>
    <mergeCell ref="C101:D101"/>
    <mergeCell ref="A30:D30"/>
    <mergeCell ref="B31:D31"/>
    <mergeCell ref="B33:D33"/>
    <mergeCell ref="B35:D35"/>
    <mergeCell ref="C42:D42"/>
    <mergeCell ref="C46:D46"/>
    <mergeCell ref="C50:D50"/>
    <mergeCell ref="B37:D37"/>
    <mergeCell ref="B39:D39"/>
    <mergeCell ref="A41:D41"/>
    <mergeCell ref="C47:D47"/>
    <mergeCell ref="C43:D43"/>
    <mergeCell ref="C54:D54"/>
    <mergeCell ref="C55:D55"/>
    <mergeCell ref="C58:D58"/>
    <mergeCell ref="C59:D59"/>
    <mergeCell ref="C56:D56"/>
    <mergeCell ref="C60:D60"/>
    <mergeCell ref="C62:D62"/>
    <mergeCell ref="C63:D63"/>
    <mergeCell ref="C64:D64"/>
  </mergeCells>
  <printOptions/>
  <pageMargins left="0.53" right="0.34" top="0.47" bottom="0.41" header="0.31" footer="0.34"/>
  <pageSetup fitToHeight="3" horizontalDpi="600" verticalDpi="600" orientation="portrait" paperSize="9" scale="95" r:id="rId1"/>
  <rowBreaks count="2" manualBreakCount="2">
    <brk id="45" max="3" man="1"/>
    <brk id="89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T16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5.28125" style="0" customWidth="1"/>
    <col min="2" max="2" width="82.421875" style="0" customWidth="1"/>
    <col min="3" max="3" width="20.00390625" style="0" customWidth="1"/>
    <col min="4" max="4" width="13.421875" style="0" customWidth="1"/>
    <col min="5" max="6" width="13.7109375" style="0" customWidth="1"/>
    <col min="7" max="7" width="20.57421875" style="0" customWidth="1"/>
    <col min="8" max="8" width="21.140625" style="0" customWidth="1"/>
    <col min="9" max="9" width="8.28125" style="0" customWidth="1"/>
    <col min="10" max="10" width="10.28125" style="0" customWidth="1"/>
    <col min="11" max="11" width="15.57421875" style="0" customWidth="1"/>
    <col min="12" max="12" width="14.8515625" style="0" customWidth="1"/>
    <col min="13" max="13" width="13.8515625" style="0" customWidth="1"/>
    <col min="14" max="15" width="12.140625" style="0" customWidth="1"/>
    <col min="16" max="16" width="13.00390625" style="0" customWidth="1"/>
    <col min="17" max="17" width="14.8515625" style="0" customWidth="1"/>
    <col min="18" max="18" width="12.57421875" style="0" customWidth="1"/>
  </cols>
  <sheetData>
    <row r="1" spans="2:6" ht="57" customHeight="1">
      <c r="B1" s="474" t="s">
        <v>18</v>
      </c>
      <c r="C1" s="475"/>
      <c r="D1" s="475"/>
      <c r="E1" s="475"/>
      <c r="F1" s="63"/>
    </row>
    <row r="2" spans="2:18" ht="16.5">
      <c r="B2" s="36"/>
      <c r="C2" s="469" t="s">
        <v>306</v>
      </c>
      <c r="D2" s="476"/>
      <c r="E2" s="476"/>
      <c r="F2" s="65"/>
      <c r="G2" s="66"/>
      <c r="H2" s="66"/>
      <c r="I2" s="66"/>
      <c r="J2" s="67"/>
      <c r="K2" s="68"/>
      <c r="L2" s="68"/>
      <c r="M2" s="68"/>
      <c r="N2" s="68"/>
      <c r="O2" s="68"/>
      <c r="P2" s="68"/>
      <c r="Q2" s="68">
        <v>0</v>
      </c>
      <c r="R2" s="68"/>
    </row>
    <row r="3" spans="2:6" ht="16.5">
      <c r="B3" s="36"/>
      <c r="C3" s="469" t="s">
        <v>307</v>
      </c>
      <c r="D3" s="469"/>
      <c r="E3" s="469"/>
      <c r="F3" s="64"/>
    </row>
    <row r="4" spans="2:6" ht="16.5">
      <c r="B4" s="69"/>
      <c r="C4" s="469" t="s">
        <v>308</v>
      </c>
      <c r="D4" s="469"/>
      <c r="E4" s="469"/>
      <c r="F4" s="64"/>
    </row>
    <row r="5" spans="2:6" ht="16.5">
      <c r="B5" s="69"/>
      <c r="C5" s="469" t="s">
        <v>309</v>
      </c>
      <c r="D5" s="469"/>
      <c r="E5" s="469"/>
      <c r="F5" s="64"/>
    </row>
    <row r="6" spans="2:3" ht="16.5" customHeight="1">
      <c r="B6" s="69"/>
      <c r="C6" s="70"/>
    </row>
    <row r="7" spans="1:6" ht="15.75" customHeight="1">
      <c r="A7" s="470" t="s">
        <v>56</v>
      </c>
      <c r="B7" s="470"/>
      <c r="C7" s="470"/>
      <c r="D7" s="470"/>
      <c r="E7" s="470"/>
      <c r="F7" s="71"/>
    </row>
    <row r="8" spans="1:6" ht="15.75" customHeight="1">
      <c r="A8" s="470"/>
      <c r="B8" s="470"/>
      <c r="C8" s="470"/>
      <c r="D8" s="470"/>
      <c r="E8" s="470"/>
      <c r="F8" s="71"/>
    </row>
    <row r="9" spans="1:6" ht="32.25" customHeight="1">
      <c r="A9" s="470"/>
      <c r="B9" s="470"/>
      <c r="C9" s="470"/>
      <c r="D9" s="470"/>
      <c r="E9" s="470"/>
      <c r="F9" s="71"/>
    </row>
    <row r="10" spans="2:6" ht="16.5" customHeight="1">
      <c r="B10" s="71"/>
      <c r="C10" s="71"/>
      <c r="D10" s="71"/>
      <c r="E10" s="265"/>
      <c r="F10" s="71"/>
    </row>
    <row r="11" spans="1:8" ht="108" customHeight="1">
      <c r="A11" s="72" t="s">
        <v>310</v>
      </c>
      <c r="B11" s="72" t="s">
        <v>33</v>
      </c>
      <c r="C11" s="72" t="s">
        <v>311</v>
      </c>
      <c r="D11" s="72" t="s">
        <v>312</v>
      </c>
      <c r="E11" s="72" t="s">
        <v>313</v>
      </c>
      <c r="F11" s="1" t="s">
        <v>34</v>
      </c>
      <c r="G11" s="1" t="s">
        <v>35</v>
      </c>
      <c r="H11" s="1" t="s">
        <v>19</v>
      </c>
    </row>
    <row r="12" spans="1:8" ht="19.5" customHeight="1">
      <c r="A12" s="73">
        <v>1</v>
      </c>
      <c r="B12" s="73">
        <v>2</v>
      </c>
      <c r="C12" s="74">
        <v>3</v>
      </c>
      <c r="D12" s="75">
        <v>4</v>
      </c>
      <c r="E12" s="75">
        <v>5</v>
      </c>
      <c r="F12" s="75">
        <v>6</v>
      </c>
      <c r="G12" s="76">
        <v>7</v>
      </c>
      <c r="H12" s="76">
        <v>8</v>
      </c>
    </row>
    <row r="13" spans="1:8" ht="23.25" customHeight="1">
      <c r="A13" s="471" t="s">
        <v>314</v>
      </c>
      <c r="B13" s="472"/>
      <c r="C13" s="473"/>
      <c r="D13" s="269">
        <v>3640.32</v>
      </c>
      <c r="E13" s="270">
        <v>3.95</v>
      </c>
      <c r="F13" s="477" t="s">
        <v>52</v>
      </c>
      <c r="G13" s="477" t="s">
        <v>57</v>
      </c>
      <c r="H13" s="477" t="s">
        <v>315</v>
      </c>
    </row>
    <row r="14" spans="1:8" ht="0.75" customHeight="1" hidden="1">
      <c r="A14" s="77"/>
      <c r="B14" s="464" t="s">
        <v>316</v>
      </c>
      <c r="C14" s="465"/>
      <c r="D14" s="466"/>
      <c r="E14" s="467"/>
      <c r="F14" s="480"/>
      <c r="G14" s="480"/>
      <c r="H14" s="480"/>
    </row>
    <row r="15" spans="1:8" ht="20.25" customHeight="1">
      <c r="A15" s="78">
        <v>1</v>
      </c>
      <c r="B15" s="79" t="s">
        <v>317</v>
      </c>
      <c r="C15" s="80"/>
      <c r="D15" s="81"/>
      <c r="E15" s="82"/>
      <c r="F15" s="480"/>
      <c r="G15" s="480"/>
      <c r="H15" s="480"/>
    </row>
    <row r="16" spans="1:8" ht="36" customHeight="1">
      <c r="A16" s="83"/>
      <c r="B16" s="84" t="s">
        <v>318</v>
      </c>
      <c r="C16" s="80" t="s">
        <v>36</v>
      </c>
      <c r="D16" s="85"/>
      <c r="E16" s="86"/>
      <c r="F16" s="480"/>
      <c r="G16" s="480"/>
      <c r="H16" s="480"/>
    </row>
    <row r="17" spans="1:8" ht="70.5" customHeight="1" hidden="1">
      <c r="A17" s="83"/>
      <c r="B17" s="84"/>
      <c r="C17" s="80"/>
      <c r="D17" s="85"/>
      <c r="E17" s="86"/>
      <c r="F17" s="480"/>
      <c r="G17" s="480"/>
      <c r="H17" s="480"/>
    </row>
    <row r="18" spans="1:8" ht="0.75" customHeight="1" hidden="1">
      <c r="A18" s="83"/>
      <c r="B18" s="84" t="s">
        <v>319</v>
      </c>
      <c r="C18" s="80"/>
      <c r="D18" s="85"/>
      <c r="E18" s="86"/>
      <c r="F18" s="480"/>
      <c r="G18" s="480"/>
      <c r="H18" s="480"/>
    </row>
    <row r="19" spans="1:8" ht="107.25" customHeight="1">
      <c r="A19" s="83"/>
      <c r="B19" s="87" t="s">
        <v>320</v>
      </c>
      <c r="C19" s="88" t="s">
        <v>36</v>
      </c>
      <c r="D19" s="85"/>
      <c r="E19" s="86"/>
      <c r="F19" s="480"/>
      <c r="G19" s="480"/>
      <c r="H19" s="480"/>
    </row>
    <row r="20" spans="1:8" ht="69" customHeight="1">
      <c r="A20" s="89"/>
      <c r="B20" s="90" t="s">
        <v>321</v>
      </c>
      <c r="C20" s="80" t="s">
        <v>322</v>
      </c>
      <c r="D20" s="91"/>
      <c r="E20" s="92"/>
      <c r="F20" s="480"/>
      <c r="G20" s="480"/>
      <c r="H20" s="480"/>
    </row>
    <row r="21" spans="1:8" ht="51.75" customHeight="1">
      <c r="A21" s="93"/>
      <c r="B21" s="94" t="s">
        <v>323</v>
      </c>
      <c r="C21" s="95" t="s">
        <v>36</v>
      </c>
      <c r="D21" s="96"/>
      <c r="E21" s="97"/>
      <c r="F21" s="480"/>
      <c r="G21" s="480"/>
      <c r="H21" s="480"/>
    </row>
    <row r="22" spans="1:8" ht="24.75" customHeight="1" hidden="1">
      <c r="A22" s="98">
        <v>2</v>
      </c>
      <c r="B22" s="99" t="s">
        <v>324</v>
      </c>
      <c r="C22" s="100"/>
      <c r="D22" s="101"/>
      <c r="E22" s="102"/>
      <c r="F22" s="480"/>
      <c r="G22" s="480"/>
      <c r="H22" s="480"/>
    </row>
    <row r="23" spans="1:8" ht="51.75" customHeight="1" hidden="1">
      <c r="A23" s="93"/>
      <c r="B23" s="99" t="s">
        <v>325</v>
      </c>
      <c r="C23" s="100" t="s">
        <v>36</v>
      </c>
      <c r="D23" s="103"/>
      <c r="E23" s="86"/>
      <c r="F23" s="480"/>
      <c r="G23" s="480"/>
      <c r="H23" s="480"/>
    </row>
    <row r="24" spans="1:8" ht="51.75" customHeight="1" hidden="1">
      <c r="A24" s="93"/>
      <c r="B24" s="99" t="s">
        <v>326</v>
      </c>
      <c r="C24" s="100" t="s">
        <v>36</v>
      </c>
      <c r="D24" s="104"/>
      <c r="E24" s="86"/>
      <c r="F24" s="480"/>
      <c r="G24" s="480"/>
      <c r="H24" s="480"/>
    </row>
    <row r="25" spans="1:8" ht="51.75" customHeight="1" hidden="1">
      <c r="A25" s="105"/>
      <c r="B25" s="79" t="s">
        <v>327</v>
      </c>
      <c r="C25" s="95" t="s">
        <v>322</v>
      </c>
      <c r="D25" s="106"/>
      <c r="E25" s="92"/>
      <c r="F25" s="480"/>
      <c r="G25" s="480"/>
      <c r="H25" s="480"/>
    </row>
    <row r="26" spans="1:8" ht="33.75" customHeight="1">
      <c r="A26" s="83">
        <v>2</v>
      </c>
      <c r="B26" s="107" t="s">
        <v>328</v>
      </c>
      <c r="C26" s="108"/>
      <c r="D26" s="109"/>
      <c r="E26" s="110"/>
      <c r="F26" s="480"/>
      <c r="G26" s="480"/>
      <c r="H26" s="480"/>
    </row>
    <row r="27" spans="1:8" ht="87" customHeight="1">
      <c r="A27" s="83"/>
      <c r="B27" s="111" t="s">
        <v>329</v>
      </c>
      <c r="C27" s="88" t="s">
        <v>36</v>
      </c>
      <c r="D27" s="109"/>
      <c r="E27" s="110"/>
      <c r="F27" s="480"/>
      <c r="G27" s="480"/>
      <c r="H27" s="480"/>
    </row>
    <row r="28" spans="1:8" ht="53.25" customHeight="1" hidden="1">
      <c r="A28" s="83"/>
      <c r="B28" s="111" t="s">
        <v>330</v>
      </c>
      <c r="C28" s="88" t="s">
        <v>36</v>
      </c>
      <c r="D28" s="109"/>
      <c r="E28" s="110"/>
      <c r="F28" s="480"/>
      <c r="G28" s="480"/>
      <c r="H28" s="480"/>
    </row>
    <row r="29" spans="1:8" ht="54.75" customHeight="1">
      <c r="A29" s="83"/>
      <c r="B29" s="112" t="s">
        <v>331</v>
      </c>
      <c r="C29" s="80" t="s">
        <v>36</v>
      </c>
      <c r="D29" s="113"/>
      <c r="E29" s="110"/>
      <c r="F29" s="480"/>
      <c r="G29" s="480"/>
      <c r="H29" s="480"/>
    </row>
    <row r="30" spans="1:8" ht="54.75" customHeight="1">
      <c r="A30" s="83"/>
      <c r="B30" s="112" t="s">
        <v>332</v>
      </c>
      <c r="C30" s="114" t="s">
        <v>36</v>
      </c>
      <c r="D30" s="113"/>
      <c r="E30" s="110"/>
      <c r="F30" s="480"/>
      <c r="G30" s="480"/>
      <c r="H30" s="480"/>
    </row>
    <row r="31" spans="1:8" ht="55.5" customHeight="1">
      <c r="A31" s="83"/>
      <c r="B31" s="90" t="s">
        <v>333</v>
      </c>
      <c r="C31" s="80" t="s">
        <v>322</v>
      </c>
      <c r="D31" s="115"/>
      <c r="E31" s="116"/>
      <c r="F31" s="480"/>
      <c r="G31" s="480"/>
      <c r="H31" s="480"/>
    </row>
    <row r="32" spans="1:8" ht="35.25" customHeight="1">
      <c r="A32" s="117">
        <v>3</v>
      </c>
      <c r="B32" s="118" t="s">
        <v>334</v>
      </c>
      <c r="C32" s="119"/>
      <c r="D32" s="120"/>
      <c r="E32" s="120"/>
      <c r="F32" s="480"/>
      <c r="G32" s="480"/>
      <c r="H32" s="480"/>
    </row>
    <row r="33" spans="1:8" ht="53.25" customHeight="1">
      <c r="A33" s="121"/>
      <c r="B33" s="84" t="s">
        <v>335</v>
      </c>
      <c r="C33" s="122" t="s">
        <v>36</v>
      </c>
      <c r="D33" s="123"/>
      <c r="E33" s="124"/>
      <c r="F33" s="480"/>
      <c r="G33" s="480"/>
      <c r="H33" s="480"/>
    </row>
    <row r="34" spans="1:8" ht="73.5" customHeight="1">
      <c r="A34" s="121"/>
      <c r="B34" s="112" t="s">
        <v>336</v>
      </c>
      <c r="C34" s="100" t="s">
        <v>36</v>
      </c>
      <c r="D34" s="123"/>
      <c r="E34" s="124"/>
      <c r="F34" s="480"/>
      <c r="G34" s="480"/>
      <c r="H34" s="480"/>
    </row>
    <row r="35" spans="1:8" ht="36" customHeight="1">
      <c r="A35" s="121"/>
      <c r="B35" s="84" t="s">
        <v>337</v>
      </c>
      <c r="C35" s="125" t="s">
        <v>36</v>
      </c>
      <c r="D35" s="123"/>
      <c r="E35" s="124"/>
      <c r="F35" s="480"/>
      <c r="G35" s="480"/>
      <c r="H35" s="480"/>
    </row>
    <row r="36" spans="1:8" ht="57" customHeight="1">
      <c r="A36" s="83"/>
      <c r="B36" s="84" t="s">
        <v>305</v>
      </c>
      <c r="C36" s="126" t="s">
        <v>322</v>
      </c>
      <c r="D36" s="123"/>
      <c r="E36" s="124"/>
      <c r="F36" s="480"/>
      <c r="G36" s="480"/>
      <c r="H36" s="480"/>
    </row>
    <row r="37" spans="1:8" ht="41.25" customHeight="1">
      <c r="A37" s="105">
        <v>4</v>
      </c>
      <c r="B37" s="127" t="s">
        <v>338</v>
      </c>
      <c r="C37" s="128"/>
      <c r="D37" s="129"/>
      <c r="E37" s="130"/>
      <c r="F37" s="480"/>
      <c r="G37" s="480"/>
      <c r="H37" s="480"/>
    </row>
    <row r="38" spans="1:8" ht="57" customHeight="1">
      <c r="A38" s="121"/>
      <c r="B38" s="87" t="s">
        <v>339</v>
      </c>
      <c r="C38" s="128" t="s">
        <v>36</v>
      </c>
      <c r="D38" s="131"/>
      <c r="E38" s="132"/>
      <c r="F38" s="480"/>
      <c r="G38" s="480"/>
      <c r="H38" s="480"/>
    </row>
    <row r="39" spans="1:8" ht="57" customHeight="1">
      <c r="A39" s="98"/>
      <c r="B39" s="133" t="s">
        <v>340</v>
      </c>
      <c r="C39" s="134" t="s">
        <v>36</v>
      </c>
      <c r="D39" s="135"/>
      <c r="E39" s="136"/>
      <c r="F39" s="480"/>
      <c r="G39" s="480"/>
      <c r="H39" s="480"/>
    </row>
    <row r="40" spans="1:8" ht="57" customHeight="1">
      <c r="A40" s="98"/>
      <c r="B40" s="133" t="s">
        <v>305</v>
      </c>
      <c r="C40" s="137" t="s">
        <v>322</v>
      </c>
      <c r="D40" s="135"/>
      <c r="E40" s="136"/>
      <c r="F40" s="480"/>
      <c r="G40" s="480"/>
      <c r="H40" s="480"/>
    </row>
    <row r="41" spans="1:8" ht="35.25" customHeight="1">
      <c r="A41" s="78">
        <v>5</v>
      </c>
      <c r="B41" s="138" t="s">
        <v>341</v>
      </c>
      <c r="C41" s="139"/>
      <c r="D41" s="140"/>
      <c r="E41" s="130"/>
      <c r="F41" s="480"/>
      <c r="G41" s="480"/>
      <c r="H41" s="480"/>
    </row>
    <row r="42" spans="1:8" ht="23.25" customHeight="1">
      <c r="A42" s="83"/>
      <c r="B42" s="112" t="s">
        <v>342</v>
      </c>
      <c r="C42" s="141" t="s">
        <v>36</v>
      </c>
      <c r="D42" s="123"/>
      <c r="E42" s="124"/>
      <c r="F42" s="480"/>
      <c r="G42" s="480"/>
      <c r="H42" s="480"/>
    </row>
    <row r="43" spans="1:8" ht="39.75" customHeight="1">
      <c r="A43" s="121"/>
      <c r="B43" s="112" t="s">
        <v>343</v>
      </c>
      <c r="C43" s="100" t="s">
        <v>36</v>
      </c>
      <c r="D43" s="123"/>
      <c r="E43" s="124"/>
      <c r="F43" s="480"/>
      <c r="G43" s="480"/>
      <c r="H43" s="480"/>
    </row>
    <row r="44" spans="1:8" ht="73.5" customHeight="1">
      <c r="A44" s="83"/>
      <c r="B44" s="142" t="s">
        <v>344</v>
      </c>
      <c r="C44" s="125" t="s">
        <v>36</v>
      </c>
      <c r="D44" s="143"/>
      <c r="E44" s="132"/>
      <c r="F44" s="480"/>
      <c r="G44" s="480"/>
      <c r="H44" s="480"/>
    </row>
    <row r="45" spans="1:8" ht="103.5" customHeight="1" hidden="1">
      <c r="A45" s="83"/>
      <c r="B45" s="84" t="s">
        <v>345</v>
      </c>
      <c r="C45" s="144" t="s">
        <v>36</v>
      </c>
      <c r="D45" s="143"/>
      <c r="E45" s="132"/>
      <c r="F45" s="480"/>
      <c r="G45" s="480"/>
      <c r="H45" s="480"/>
    </row>
    <row r="46" spans="1:8" ht="20.25" customHeight="1">
      <c r="A46" s="83"/>
      <c r="B46" s="112" t="s">
        <v>346</v>
      </c>
      <c r="C46" s="144" t="s">
        <v>36</v>
      </c>
      <c r="D46" s="143"/>
      <c r="E46" s="132"/>
      <c r="F46" s="480"/>
      <c r="G46" s="480"/>
      <c r="H46" s="480"/>
    </row>
    <row r="47" spans="1:8" ht="36.75" customHeight="1">
      <c r="A47" s="83"/>
      <c r="B47" s="112" t="s">
        <v>345</v>
      </c>
      <c r="C47" s="80" t="s">
        <v>36</v>
      </c>
      <c r="D47" s="143"/>
      <c r="E47" s="132"/>
      <c r="F47" s="480"/>
      <c r="G47" s="480"/>
      <c r="H47" s="480"/>
    </row>
    <row r="48" spans="1:8" ht="1.5" customHeight="1" hidden="1">
      <c r="A48" s="83"/>
      <c r="B48" s="84" t="s">
        <v>347</v>
      </c>
      <c r="C48" s="144"/>
      <c r="D48" s="143"/>
      <c r="E48" s="132"/>
      <c r="F48" s="480"/>
      <c r="G48" s="480"/>
      <c r="H48" s="480"/>
    </row>
    <row r="49" spans="1:8" ht="90" customHeight="1" hidden="1">
      <c r="A49" s="83"/>
      <c r="B49" s="84" t="s">
        <v>348</v>
      </c>
      <c r="C49" s="80" t="s">
        <v>322</v>
      </c>
      <c r="D49" s="143"/>
      <c r="E49" s="132"/>
      <c r="F49" s="480"/>
      <c r="G49" s="480"/>
      <c r="H49" s="480"/>
    </row>
    <row r="50" spans="1:8" ht="33" customHeight="1" hidden="1">
      <c r="A50" s="83">
        <v>6</v>
      </c>
      <c r="B50" s="145" t="s">
        <v>349</v>
      </c>
      <c r="C50" s="146" t="s">
        <v>41</v>
      </c>
      <c r="D50" s="147">
        <v>0</v>
      </c>
      <c r="E50" s="86">
        <v>0</v>
      </c>
      <c r="F50" s="480"/>
      <c r="G50" s="480"/>
      <c r="H50" s="480"/>
    </row>
    <row r="51" spans="1:8" ht="138.75" customHeight="1" hidden="1">
      <c r="A51" s="83"/>
      <c r="B51" s="145" t="s">
        <v>350</v>
      </c>
      <c r="C51" s="146"/>
      <c r="D51" s="147"/>
      <c r="E51" s="86"/>
      <c r="F51" s="480"/>
      <c r="G51" s="480"/>
      <c r="H51" s="480"/>
    </row>
    <row r="52" spans="1:8" ht="144" customHeight="1" hidden="1">
      <c r="A52" s="83"/>
      <c r="B52" s="84" t="s">
        <v>351</v>
      </c>
      <c r="C52" s="144" t="s">
        <v>41</v>
      </c>
      <c r="D52" s="147"/>
      <c r="E52" s="86"/>
      <c r="F52" s="480"/>
      <c r="G52" s="480"/>
      <c r="H52" s="480"/>
    </row>
    <row r="53" spans="1:8" ht="107.25" customHeight="1" hidden="1">
      <c r="A53" s="83"/>
      <c r="B53" s="145" t="s">
        <v>352</v>
      </c>
      <c r="C53" s="144" t="s">
        <v>41</v>
      </c>
      <c r="D53" s="147"/>
      <c r="E53" s="86"/>
      <c r="F53" s="480"/>
      <c r="G53" s="480"/>
      <c r="H53" s="480"/>
    </row>
    <row r="54" spans="1:8" ht="27" customHeight="1">
      <c r="A54" s="121"/>
      <c r="B54" s="148" t="s">
        <v>353</v>
      </c>
      <c r="C54" s="80" t="s">
        <v>36</v>
      </c>
      <c r="D54" s="147"/>
      <c r="E54" s="86"/>
      <c r="F54" s="480"/>
      <c r="G54" s="480"/>
      <c r="H54" s="480"/>
    </row>
    <row r="55" spans="1:8" ht="54" customHeight="1" hidden="1">
      <c r="A55" s="121">
        <v>6</v>
      </c>
      <c r="B55" s="149" t="s">
        <v>349</v>
      </c>
      <c r="C55" s="150"/>
      <c r="D55" s="109"/>
      <c r="E55" s="110"/>
      <c r="F55" s="480"/>
      <c r="G55" s="480"/>
      <c r="H55" s="480"/>
    </row>
    <row r="56" spans="1:8" ht="54" customHeight="1" hidden="1">
      <c r="A56" s="121"/>
      <c r="B56" s="151" t="s">
        <v>350</v>
      </c>
      <c r="C56" s="150"/>
      <c r="D56" s="109"/>
      <c r="E56" s="110"/>
      <c r="F56" s="480"/>
      <c r="G56" s="480"/>
      <c r="H56" s="480"/>
    </row>
    <row r="57" spans="1:8" ht="54" customHeight="1" hidden="1">
      <c r="A57" s="121"/>
      <c r="B57" s="94" t="s">
        <v>354</v>
      </c>
      <c r="C57" s="152" t="s">
        <v>36</v>
      </c>
      <c r="D57" s="109"/>
      <c r="E57" s="110"/>
      <c r="F57" s="480"/>
      <c r="G57" s="480"/>
      <c r="H57" s="480"/>
    </row>
    <row r="58" spans="1:8" ht="54" customHeight="1" hidden="1">
      <c r="A58" s="121"/>
      <c r="B58" s="94" t="s">
        <v>355</v>
      </c>
      <c r="C58" s="152" t="s">
        <v>36</v>
      </c>
      <c r="D58" s="109"/>
      <c r="E58" s="110"/>
      <c r="F58" s="480"/>
      <c r="G58" s="480"/>
      <c r="H58" s="480"/>
    </row>
    <row r="59" spans="1:8" ht="54" customHeight="1" hidden="1">
      <c r="A59" s="121"/>
      <c r="B59" s="94" t="s">
        <v>305</v>
      </c>
      <c r="C59" s="88" t="s">
        <v>322</v>
      </c>
      <c r="D59" s="109"/>
      <c r="E59" s="110"/>
      <c r="F59" s="480"/>
      <c r="G59" s="480"/>
      <c r="H59" s="480"/>
    </row>
    <row r="60" spans="1:8" ht="54" customHeight="1" hidden="1">
      <c r="A60" s="121"/>
      <c r="B60" s="151" t="s">
        <v>353</v>
      </c>
      <c r="C60" s="152" t="s">
        <v>36</v>
      </c>
      <c r="D60" s="109"/>
      <c r="E60" s="110"/>
      <c r="F60" s="480"/>
      <c r="G60" s="480"/>
      <c r="H60" s="480"/>
    </row>
    <row r="61" spans="1:8" ht="54" customHeight="1" hidden="1">
      <c r="A61" s="121"/>
      <c r="B61" s="151" t="s">
        <v>356</v>
      </c>
      <c r="C61" s="152" t="s">
        <v>36</v>
      </c>
      <c r="D61" s="109"/>
      <c r="E61" s="110"/>
      <c r="F61" s="480"/>
      <c r="G61" s="480"/>
      <c r="H61" s="480"/>
    </row>
    <row r="62" spans="1:8" ht="54" customHeight="1" hidden="1">
      <c r="A62" s="121"/>
      <c r="B62" s="153" t="s">
        <v>357</v>
      </c>
      <c r="C62" s="141" t="s">
        <v>36</v>
      </c>
      <c r="D62" s="109"/>
      <c r="E62" s="110"/>
      <c r="F62" s="480"/>
      <c r="G62" s="480"/>
      <c r="H62" s="480"/>
    </row>
    <row r="63" spans="1:8" ht="54" customHeight="1">
      <c r="A63" s="98"/>
      <c r="B63" s="133" t="s">
        <v>358</v>
      </c>
      <c r="C63" s="95" t="s">
        <v>322</v>
      </c>
      <c r="D63" s="154"/>
      <c r="E63" s="116"/>
      <c r="F63" s="480"/>
      <c r="G63" s="480"/>
      <c r="H63" s="480"/>
    </row>
    <row r="64" spans="1:8" ht="36" customHeight="1">
      <c r="A64" s="117">
        <v>6</v>
      </c>
      <c r="B64" s="155" t="s">
        <v>359</v>
      </c>
      <c r="C64" s="156"/>
      <c r="D64" s="157"/>
      <c r="E64" s="97"/>
      <c r="F64" s="480"/>
      <c r="G64" s="480"/>
      <c r="H64" s="480"/>
    </row>
    <row r="65" spans="1:8" ht="53.25" customHeight="1">
      <c r="A65" s="121"/>
      <c r="B65" s="112" t="s">
        <v>360</v>
      </c>
      <c r="C65" s="158" t="s">
        <v>36</v>
      </c>
      <c r="D65" s="109"/>
      <c r="E65" s="110"/>
      <c r="F65" s="480"/>
      <c r="G65" s="480"/>
      <c r="H65" s="480"/>
    </row>
    <row r="66" spans="1:8" ht="42" customHeight="1">
      <c r="A66" s="121"/>
      <c r="B66" s="112" t="s">
        <v>361</v>
      </c>
      <c r="C66" s="159" t="s">
        <v>36</v>
      </c>
      <c r="D66" s="109"/>
      <c r="E66" s="110"/>
      <c r="F66" s="480"/>
      <c r="G66" s="480"/>
      <c r="H66" s="480"/>
    </row>
    <row r="67" spans="1:8" ht="57" customHeight="1">
      <c r="A67" s="121"/>
      <c r="B67" s="112" t="s">
        <v>362</v>
      </c>
      <c r="C67" s="160" t="s">
        <v>36</v>
      </c>
      <c r="D67" s="109"/>
      <c r="E67" s="110"/>
      <c r="F67" s="480"/>
      <c r="G67" s="480"/>
      <c r="H67" s="480"/>
    </row>
    <row r="68" spans="1:8" ht="54" customHeight="1">
      <c r="A68" s="83"/>
      <c r="B68" s="161" t="s">
        <v>305</v>
      </c>
      <c r="C68" s="162" t="s">
        <v>322</v>
      </c>
      <c r="D68" s="154"/>
      <c r="E68" s="116"/>
      <c r="F68" s="480"/>
      <c r="G68" s="480"/>
      <c r="H68" s="480"/>
    </row>
    <row r="69" spans="1:8" ht="35.25" customHeight="1">
      <c r="A69" s="78">
        <v>7</v>
      </c>
      <c r="B69" s="138" t="s">
        <v>363</v>
      </c>
      <c r="C69" s="119"/>
      <c r="D69" s="163"/>
      <c r="E69" s="102"/>
      <c r="F69" s="480"/>
      <c r="G69" s="480"/>
      <c r="H69" s="480"/>
    </row>
    <row r="70" spans="1:8" ht="87" customHeight="1">
      <c r="A70" s="83"/>
      <c r="B70" s="112" t="s">
        <v>364</v>
      </c>
      <c r="C70" s="119" t="s">
        <v>36</v>
      </c>
      <c r="D70" s="109"/>
      <c r="E70" s="110"/>
      <c r="F70" s="480"/>
      <c r="G70" s="480"/>
      <c r="H70" s="480"/>
    </row>
    <row r="71" spans="1:8" ht="57" customHeight="1">
      <c r="A71" s="89"/>
      <c r="B71" s="161" t="s">
        <v>305</v>
      </c>
      <c r="C71" s="88" t="s">
        <v>322</v>
      </c>
      <c r="D71" s="154"/>
      <c r="E71" s="116"/>
      <c r="F71" s="480"/>
      <c r="G71" s="480"/>
      <c r="H71" s="480"/>
    </row>
    <row r="72" spans="1:8" ht="38.25" customHeight="1">
      <c r="A72" s="78">
        <v>8</v>
      </c>
      <c r="B72" s="79" t="s">
        <v>365</v>
      </c>
      <c r="C72" s="164"/>
      <c r="D72" s="163"/>
      <c r="E72" s="102"/>
      <c r="F72" s="480"/>
      <c r="G72" s="480"/>
      <c r="H72" s="480"/>
    </row>
    <row r="73" spans="1:8" ht="42" customHeight="1">
      <c r="A73" s="121"/>
      <c r="B73" s="112" t="s">
        <v>366</v>
      </c>
      <c r="C73" s="165" t="s">
        <v>36</v>
      </c>
      <c r="D73" s="109"/>
      <c r="E73" s="110"/>
      <c r="F73" s="480"/>
      <c r="G73" s="480"/>
      <c r="H73" s="480"/>
    </row>
    <row r="74" spans="1:8" ht="54" customHeight="1">
      <c r="A74" s="89"/>
      <c r="B74" s="90" t="s">
        <v>305</v>
      </c>
      <c r="C74" s="126" t="s">
        <v>322</v>
      </c>
      <c r="D74" s="154"/>
      <c r="E74" s="116"/>
      <c r="F74" s="480"/>
      <c r="G74" s="480"/>
      <c r="H74" s="480"/>
    </row>
    <row r="75" spans="1:8" ht="93" customHeight="1">
      <c r="A75" s="105">
        <v>9</v>
      </c>
      <c r="B75" s="79" t="s">
        <v>367</v>
      </c>
      <c r="C75" s="100" t="s">
        <v>36</v>
      </c>
      <c r="D75" s="157"/>
      <c r="E75" s="97"/>
      <c r="F75" s="480"/>
      <c r="G75" s="480"/>
      <c r="H75" s="480"/>
    </row>
    <row r="76" spans="1:8" ht="54" customHeight="1">
      <c r="A76" s="78">
        <v>10</v>
      </c>
      <c r="B76" s="138" t="s">
        <v>368</v>
      </c>
      <c r="C76" s="166"/>
      <c r="D76" s="163"/>
      <c r="E76" s="102"/>
      <c r="F76" s="480"/>
      <c r="G76" s="480"/>
      <c r="H76" s="480"/>
    </row>
    <row r="77" spans="1:8" ht="72" customHeight="1">
      <c r="A77" s="83"/>
      <c r="B77" s="145" t="s">
        <v>369</v>
      </c>
      <c r="C77" s="119" t="s">
        <v>36</v>
      </c>
      <c r="D77" s="109"/>
      <c r="E77" s="110"/>
      <c r="F77" s="480"/>
      <c r="G77" s="480"/>
      <c r="H77" s="480"/>
    </row>
    <row r="78" spans="1:8" ht="54" customHeight="1">
      <c r="A78" s="89"/>
      <c r="B78" s="167" t="s">
        <v>370</v>
      </c>
      <c r="C78" s="119" t="s">
        <v>322</v>
      </c>
      <c r="D78" s="154"/>
      <c r="E78" s="116"/>
      <c r="F78" s="480"/>
      <c r="G78" s="480"/>
      <c r="H78" s="480"/>
    </row>
    <row r="79" spans="1:8" ht="41.25" customHeight="1">
      <c r="A79" s="105">
        <v>11</v>
      </c>
      <c r="B79" s="138" t="s">
        <v>371</v>
      </c>
      <c r="C79" s="168"/>
      <c r="D79" s="169"/>
      <c r="E79" s="82"/>
      <c r="F79" s="480"/>
      <c r="G79" s="480"/>
      <c r="H79" s="480"/>
    </row>
    <row r="80" spans="1:8" ht="42" customHeight="1">
      <c r="A80" s="121"/>
      <c r="B80" s="84" t="s">
        <v>355</v>
      </c>
      <c r="C80" s="159" t="s">
        <v>36</v>
      </c>
      <c r="D80" s="109"/>
      <c r="E80" s="110"/>
      <c r="F80" s="480"/>
      <c r="G80" s="480"/>
      <c r="H80" s="480"/>
    </row>
    <row r="81" spans="1:8" ht="54" customHeight="1">
      <c r="A81" s="121"/>
      <c r="B81" s="170" t="s">
        <v>372</v>
      </c>
      <c r="C81" s="158" t="s">
        <v>36</v>
      </c>
      <c r="D81" s="109"/>
      <c r="E81" s="110"/>
      <c r="F81" s="480"/>
      <c r="G81" s="480"/>
      <c r="H81" s="480"/>
    </row>
    <row r="82" spans="1:8" ht="54" customHeight="1">
      <c r="A82" s="121"/>
      <c r="B82" s="112" t="s">
        <v>373</v>
      </c>
      <c r="C82" s="159" t="s">
        <v>322</v>
      </c>
      <c r="D82" s="109"/>
      <c r="E82" s="110"/>
      <c r="F82" s="480"/>
      <c r="G82" s="480"/>
      <c r="H82" s="480"/>
    </row>
    <row r="83" spans="1:8" ht="42.75" customHeight="1">
      <c r="A83" s="121"/>
      <c r="B83" s="161" t="s">
        <v>374</v>
      </c>
      <c r="C83" s="160" t="s">
        <v>322</v>
      </c>
      <c r="D83" s="147"/>
      <c r="E83" s="86"/>
      <c r="F83" s="481"/>
      <c r="G83" s="481"/>
      <c r="H83" s="481"/>
    </row>
    <row r="84" spans="1:8" ht="54" customHeight="1" hidden="1">
      <c r="A84" s="98">
        <v>11</v>
      </c>
      <c r="B84" s="167" t="s">
        <v>375</v>
      </c>
      <c r="C84" s="171"/>
      <c r="D84" s="109"/>
      <c r="E84" s="110"/>
      <c r="F84" s="172"/>
      <c r="G84" s="172"/>
      <c r="H84" s="172"/>
    </row>
    <row r="85" spans="1:8" ht="54" customHeight="1" hidden="1">
      <c r="A85" s="93"/>
      <c r="B85" s="99" t="s">
        <v>376</v>
      </c>
      <c r="C85" s="100" t="s">
        <v>36</v>
      </c>
      <c r="D85" s="109"/>
      <c r="E85" s="110"/>
      <c r="F85" s="172"/>
      <c r="G85" s="172"/>
      <c r="H85" s="172"/>
    </row>
    <row r="86" spans="1:8" ht="54" customHeight="1" hidden="1">
      <c r="A86" s="93"/>
      <c r="B86" s="99" t="s">
        <v>377</v>
      </c>
      <c r="C86" s="100" t="s">
        <v>36</v>
      </c>
      <c r="D86" s="109"/>
      <c r="E86" s="110"/>
      <c r="F86" s="172"/>
      <c r="G86" s="172"/>
      <c r="H86" s="172"/>
    </row>
    <row r="87" spans="1:8" ht="54" customHeight="1" hidden="1">
      <c r="A87" s="93"/>
      <c r="B87" s="99" t="s">
        <v>378</v>
      </c>
      <c r="C87" s="100" t="s">
        <v>36</v>
      </c>
      <c r="D87" s="109"/>
      <c r="E87" s="110"/>
      <c r="F87" s="172"/>
      <c r="G87" s="172"/>
      <c r="H87" s="172"/>
    </row>
    <row r="88" spans="1:8" ht="54" customHeight="1" hidden="1">
      <c r="A88" s="93"/>
      <c r="B88" s="99" t="s">
        <v>362</v>
      </c>
      <c r="C88" s="100" t="s">
        <v>36</v>
      </c>
      <c r="D88" s="109"/>
      <c r="E88" s="110"/>
      <c r="F88" s="172"/>
      <c r="G88" s="172"/>
      <c r="H88" s="172"/>
    </row>
    <row r="89" spans="1:8" ht="34.5" customHeight="1" hidden="1">
      <c r="A89" s="93"/>
      <c r="B89" s="99" t="s">
        <v>305</v>
      </c>
      <c r="C89" s="165" t="s">
        <v>322</v>
      </c>
      <c r="D89" s="109"/>
      <c r="E89" s="110"/>
      <c r="F89" s="172"/>
      <c r="G89" s="172"/>
      <c r="H89" s="172"/>
    </row>
    <row r="90" spans="1:8" ht="52.5" customHeight="1" hidden="1">
      <c r="A90" s="93"/>
      <c r="B90" s="99" t="s">
        <v>360</v>
      </c>
      <c r="C90" s="100" t="s">
        <v>41</v>
      </c>
      <c r="D90" s="109"/>
      <c r="E90" s="110"/>
      <c r="F90" s="172"/>
      <c r="G90" s="172"/>
      <c r="H90" s="172"/>
    </row>
    <row r="91" spans="1:8" ht="53.25" customHeight="1" hidden="1">
      <c r="A91" s="93"/>
      <c r="B91" s="99" t="s">
        <v>379</v>
      </c>
      <c r="C91" s="100" t="s">
        <v>41</v>
      </c>
      <c r="D91" s="109"/>
      <c r="E91" s="110"/>
      <c r="F91" s="172"/>
      <c r="G91" s="172"/>
      <c r="H91" s="172"/>
    </row>
    <row r="92" spans="1:8" ht="34.5" customHeight="1" hidden="1">
      <c r="A92" s="93"/>
      <c r="B92" s="99" t="s">
        <v>380</v>
      </c>
      <c r="C92" s="100" t="s">
        <v>41</v>
      </c>
      <c r="D92" s="109"/>
      <c r="E92" s="110"/>
      <c r="F92" s="172"/>
      <c r="G92" s="172"/>
      <c r="H92" s="172"/>
    </row>
    <row r="93" spans="1:8" ht="53.25" customHeight="1" hidden="1">
      <c r="A93" s="93"/>
      <c r="B93" s="99" t="s">
        <v>362</v>
      </c>
      <c r="C93" s="100" t="s">
        <v>41</v>
      </c>
      <c r="D93" s="154"/>
      <c r="E93" s="116"/>
      <c r="F93" s="172"/>
      <c r="G93" s="172"/>
      <c r="H93" s="172"/>
    </row>
    <row r="94" spans="1:8" ht="51.75" customHeight="1" hidden="1">
      <c r="A94" s="93"/>
      <c r="B94" s="99" t="s">
        <v>305</v>
      </c>
      <c r="C94" s="95" t="s">
        <v>322</v>
      </c>
      <c r="D94" s="173"/>
      <c r="E94" s="174"/>
      <c r="F94" s="175"/>
      <c r="G94" s="175"/>
      <c r="H94" s="175"/>
    </row>
    <row r="95" spans="1:8" ht="42.75" customHeight="1">
      <c r="A95" s="463" t="s">
        <v>381</v>
      </c>
      <c r="B95" s="463"/>
      <c r="C95" s="463"/>
      <c r="D95" s="269">
        <v>2184.19</v>
      </c>
      <c r="E95" s="270">
        <v>2.37</v>
      </c>
      <c r="F95" s="484" t="s">
        <v>52</v>
      </c>
      <c r="G95" s="477" t="s">
        <v>57</v>
      </c>
      <c r="H95" s="477" t="s">
        <v>315</v>
      </c>
    </row>
    <row r="96" spans="1:20" s="179" customFormat="1" ht="45" customHeight="1">
      <c r="A96" s="105">
        <v>12</v>
      </c>
      <c r="B96" s="79" t="s">
        <v>382</v>
      </c>
      <c r="C96" s="176"/>
      <c r="D96" s="177"/>
      <c r="E96" s="178"/>
      <c r="F96" s="485"/>
      <c r="G96" s="478"/>
      <c r="H96" s="478"/>
      <c r="I96"/>
      <c r="J96"/>
      <c r="K96"/>
      <c r="L96"/>
      <c r="M96"/>
      <c r="N96"/>
      <c r="O96"/>
      <c r="P96"/>
      <c r="Q96"/>
      <c r="R96"/>
      <c r="S96"/>
      <c r="T96"/>
    </row>
    <row r="97" spans="1:8" ht="131.25" customHeight="1" hidden="1">
      <c r="A97" s="121"/>
      <c r="B97" s="84" t="s">
        <v>383</v>
      </c>
      <c r="C97" s="176"/>
      <c r="D97" s="180"/>
      <c r="E97" s="181"/>
      <c r="F97" s="485"/>
      <c r="G97" s="478"/>
      <c r="H97" s="478"/>
    </row>
    <row r="98" spans="1:8" ht="54" customHeight="1" hidden="1">
      <c r="A98" s="121"/>
      <c r="B98" s="84" t="s">
        <v>383</v>
      </c>
      <c r="C98" s="93" t="s">
        <v>41</v>
      </c>
      <c r="D98" s="182"/>
      <c r="E98" s="183"/>
      <c r="F98" s="485"/>
      <c r="G98" s="478"/>
      <c r="H98" s="478"/>
    </row>
    <row r="99" spans="1:8" ht="169.5" customHeight="1" hidden="1">
      <c r="A99" s="121"/>
      <c r="B99" s="84" t="s">
        <v>384</v>
      </c>
      <c r="C99" s="95"/>
      <c r="D99" s="182"/>
      <c r="E99" s="183"/>
      <c r="F99" s="485"/>
      <c r="G99" s="478"/>
      <c r="H99" s="478"/>
    </row>
    <row r="100" spans="1:8" ht="106.5" customHeight="1" hidden="1">
      <c r="A100" s="121"/>
      <c r="B100" s="84" t="s">
        <v>385</v>
      </c>
      <c r="C100" s="95"/>
      <c r="D100" s="182"/>
      <c r="E100" s="183"/>
      <c r="F100" s="485"/>
      <c r="G100" s="478"/>
      <c r="H100" s="478"/>
    </row>
    <row r="101" spans="1:8" ht="26.25" customHeight="1">
      <c r="A101" s="121"/>
      <c r="B101" s="112" t="s">
        <v>386</v>
      </c>
      <c r="C101" s="95" t="s">
        <v>36</v>
      </c>
      <c r="D101" s="182"/>
      <c r="E101" s="183"/>
      <c r="F101" s="485"/>
      <c r="G101" s="478"/>
      <c r="H101" s="478"/>
    </row>
    <row r="102" spans="1:8" ht="72" customHeight="1" hidden="1">
      <c r="A102" s="83"/>
      <c r="B102" s="84" t="s">
        <v>384</v>
      </c>
      <c r="C102" s="184" t="s">
        <v>36</v>
      </c>
      <c r="D102" s="185"/>
      <c r="E102" s="186"/>
      <c r="F102" s="485"/>
      <c r="G102" s="478"/>
      <c r="H102" s="478"/>
    </row>
    <row r="103" spans="1:8" ht="53.25" customHeight="1">
      <c r="A103" s="89"/>
      <c r="B103" s="90" t="s">
        <v>305</v>
      </c>
      <c r="C103" s="80" t="s">
        <v>322</v>
      </c>
      <c r="D103" s="187"/>
      <c r="E103" s="188"/>
      <c r="F103" s="485"/>
      <c r="G103" s="478"/>
      <c r="H103" s="478"/>
    </row>
    <row r="104" spans="1:8" ht="53.25" customHeight="1">
      <c r="A104" s="78">
        <v>13</v>
      </c>
      <c r="B104" s="79" t="s">
        <v>387</v>
      </c>
      <c r="C104" s="189"/>
      <c r="D104" s="190"/>
      <c r="E104" s="191"/>
      <c r="F104" s="485"/>
      <c r="G104" s="478"/>
      <c r="H104" s="478"/>
    </row>
    <row r="105" spans="1:8" ht="105" customHeight="1">
      <c r="A105" s="121"/>
      <c r="B105" s="84" t="s">
        <v>388</v>
      </c>
      <c r="C105" s="95" t="s">
        <v>36</v>
      </c>
      <c r="D105" s="182"/>
      <c r="E105" s="183"/>
      <c r="F105" s="485"/>
      <c r="G105" s="478"/>
      <c r="H105" s="478"/>
    </row>
    <row r="106" spans="1:8" ht="57" customHeight="1">
      <c r="A106" s="121"/>
      <c r="B106" s="84" t="s">
        <v>389</v>
      </c>
      <c r="C106" s="192" t="s">
        <v>390</v>
      </c>
      <c r="D106" s="182"/>
      <c r="E106" s="183"/>
      <c r="F106" s="485"/>
      <c r="G106" s="478"/>
      <c r="H106" s="478"/>
    </row>
    <row r="107" spans="1:8" ht="38.25" customHeight="1">
      <c r="A107" s="121"/>
      <c r="B107" s="84" t="s">
        <v>391</v>
      </c>
      <c r="C107" s="95" t="s">
        <v>322</v>
      </c>
      <c r="D107" s="182"/>
      <c r="E107" s="183"/>
      <c r="F107" s="485"/>
      <c r="G107" s="478"/>
      <c r="H107" s="478"/>
    </row>
    <row r="108" spans="1:8" ht="51.75" customHeight="1">
      <c r="A108" s="83"/>
      <c r="B108" s="84" t="s">
        <v>392</v>
      </c>
      <c r="C108" s="192" t="s">
        <v>322</v>
      </c>
      <c r="D108" s="193"/>
      <c r="E108" s="186"/>
      <c r="F108" s="485"/>
      <c r="G108" s="478"/>
      <c r="H108" s="478"/>
    </row>
    <row r="109" spans="1:8" ht="51.75" customHeight="1">
      <c r="A109" s="121"/>
      <c r="B109" s="112" t="s">
        <v>393</v>
      </c>
      <c r="C109" s="95" t="s">
        <v>322</v>
      </c>
      <c r="D109" s="182"/>
      <c r="E109" s="183"/>
      <c r="F109" s="485"/>
      <c r="G109" s="478"/>
      <c r="H109" s="478"/>
    </row>
    <row r="110" spans="1:8" ht="51.75" customHeight="1">
      <c r="A110" s="89"/>
      <c r="B110" s="161" t="s">
        <v>394</v>
      </c>
      <c r="C110" s="194" t="s">
        <v>322</v>
      </c>
      <c r="D110" s="195"/>
      <c r="E110" s="196"/>
      <c r="F110" s="485"/>
      <c r="G110" s="478"/>
      <c r="H110" s="478"/>
    </row>
    <row r="111" spans="1:8" ht="36" customHeight="1">
      <c r="A111" s="121"/>
      <c r="B111" s="197" t="s">
        <v>395</v>
      </c>
      <c r="C111" s="194" t="s">
        <v>322</v>
      </c>
      <c r="D111" s="182"/>
      <c r="E111" s="183"/>
      <c r="F111" s="485"/>
      <c r="G111" s="478"/>
      <c r="H111" s="478"/>
    </row>
    <row r="112" spans="1:8" ht="33.75" customHeight="1">
      <c r="A112" s="83"/>
      <c r="B112" s="84" t="s">
        <v>396</v>
      </c>
      <c r="C112" s="184" t="s">
        <v>41</v>
      </c>
      <c r="D112" s="187"/>
      <c r="E112" s="188"/>
      <c r="F112" s="485"/>
      <c r="G112" s="478"/>
      <c r="H112" s="478"/>
    </row>
    <row r="113" spans="1:8" ht="40.5" customHeight="1">
      <c r="A113" s="78">
        <v>14</v>
      </c>
      <c r="B113" s="198" t="s">
        <v>397</v>
      </c>
      <c r="C113" s="199"/>
      <c r="D113" s="200"/>
      <c r="E113" s="201"/>
      <c r="F113" s="485"/>
      <c r="G113" s="478"/>
      <c r="H113" s="478"/>
    </row>
    <row r="114" spans="1:8" ht="70.5" customHeight="1">
      <c r="A114" s="121"/>
      <c r="B114" s="84" t="s">
        <v>398</v>
      </c>
      <c r="C114" s="95" t="s">
        <v>41</v>
      </c>
      <c r="D114" s="180"/>
      <c r="E114" s="181"/>
      <c r="F114" s="485"/>
      <c r="G114" s="478"/>
      <c r="H114" s="478"/>
    </row>
    <row r="115" spans="1:8" ht="34.5" customHeight="1">
      <c r="A115" s="121"/>
      <c r="B115" s="84" t="s">
        <v>399</v>
      </c>
      <c r="C115" s="194" t="s">
        <v>41</v>
      </c>
      <c r="D115" s="202"/>
      <c r="E115" s="203"/>
      <c r="F115" s="485"/>
      <c r="G115" s="478"/>
      <c r="H115" s="478"/>
    </row>
    <row r="116" spans="1:8" ht="59.25" customHeight="1" hidden="1">
      <c r="A116" s="83"/>
      <c r="B116" s="84" t="s">
        <v>400</v>
      </c>
      <c r="C116" s="126" t="s">
        <v>36</v>
      </c>
      <c r="D116" s="204"/>
      <c r="E116" s="203"/>
      <c r="F116" s="485"/>
      <c r="G116" s="478"/>
      <c r="H116" s="478"/>
    </row>
    <row r="117" spans="1:8" ht="16.5" customHeight="1" hidden="1">
      <c r="A117" s="83"/>
      <c r="B117" s="205" t="s">
        <v>401</v>
      </c>
      <c r="C117" s="88"/>
      <c r="D117" s="204"/>
      <c r="E117" s="203"/>
      <c r="F117" s="485"/>
      <c r="G117" s="478"/>
      <c r="H117" s="478"/>
    </row>
    <row r="118" spans="1:8" ht="16.5" customHeight="1" hidden="1">
      <c r="A118" s="83"/>
      <c r="B118" s="84"/>
      <c r="C118" s="88"/>
      <c r="D118" s="204"/>
      <c r="E118" s="203"/>
      <c r="F118" s="485"/>
      <c r="G118" s="478"/>
      <c r="H118" s="478"/>
    </row>
    <row r="119" spans="1:8" ht="33" customHeight="1" hidden="1">
      <c r="A119" s="83" t="s">
        <v>488</v>
      </c>
      <c r="B119" s="206" t="s">
        <v>402</v>
      </c>
      <c r="C119" s="207"/>
      <c r="D119" s="482" t="e">
        <v>#REF!</v>
      </c>
      <c r="E119" s="483" t="e">
        <v>#REF!</v>
      </c>
      <c r="F119" s="485"/>
      <c r="G119" s="478"/>
      <c r="H119" s="478"/>
    </row>
    <row r="120" spans="1:8" ht="33" customHeight="1" hidden="1">
      <c r="A120" s="83"/>
      <c r="B120" s="206" t="s">
        <v>403</v>
      </c>
      <c r="C120" s="208" t="s">
        <v>36</v>
      </c>
      <c r="D120" s="482"/>
      <c r="E120" s="483"/>
      <c r="F120" s="485"/>
      <c r="G120" s="478"/>
      <c r="H120" s="478"/>
    </row>
    <row r="121" spans="1:8" ht="33" customHeight="1" hidden="1">
      <c r="A121" s="83"/>
      <c r="B121" s="206" t="s">
        <v>404</v>
      </c>
      <c r="C121" s="208" t="s">
        <v>47</v>
      </c>
      <c r="D121" s="482"/>
      <c r="E121" s="483"/>
      <c r="F121" s="485"/>
      <c r="G121" s="478"/>
      <c r="H121" s="478"/>
    </row>
    <row r="122" spans="1:8" ht="66" customHeight="1" hidden="1">
      <c r="A122" s="83"/>
      <c r="B122" s="206" t="s">
        <v>405</v>
      </c>
      <c r="C122" s="208" t="s">
        <v>47</v>
      </c>
      <c r="D122" s="482"/>
      <c r="E122" s="483"/>
      <c r="F122" s="485"/>
      <c r="G122" s="478"/>
      <c r="H122" s="478"/>
    </row>
    <row r="123" spans="1:8" ht="35.25" customHeight="1">
      <c r="A123" s="89"/>
      <c r="B123" s="209" t="s">
        <v>406</v>
      </c>
      <c r="C123" s="95" t="s">
        <v>41</v>
      </c>
      <c r="D123" s="187"/>
      <c r="E123" s="188"/>
      <c r="F123" s="485"/>
      <c r="G123" s="478"/>
      <c r="H123" s="478"/>
    </row>
    <row r="124" spans="1:8" ht="35.25" customHeight="1" hidden="1">
      <c r="A124" s="98">
        <v>17</v>
      </c>
      <c r="B124" s="210" t="s">
        <v>407</v>
      </c>
      <c r="C124" s="95"/>
      <c r="D124" s="182"/>
      <c r="E124" s="186"/>
      <c r="F124" s="485"/>
      <c r="G124" s="478"/>
      <c r="H124" s="478"/>
    </row>
    <row r="125" spans="1:8" ht="35.25" customHeight="1" hidden="1">
      <c r="A125" s="93"/>
      <c r="B125" s="99" t="s">
        <v>408</v>
      </c>
      <c r="C125" s="95" t="s">
        <v>41</v>
      </c>
      <c r="D125" s="182"/>
      <c r="E125" s="186"/>
      <c r="F125" s="485"/>
      <c r="G125" s="478"/>
      <c r="H125" s="478"/>
    </row>
    <row r="126" spans="1:8" ht="35.25" customHeight="1" hidden="1">
      <c r="A126" s="93"/>
      <c r="B126" s="99" t="s">
        <v>409</v>
      </c>
      <c r="C126" s="211" t="s">
        <v>41</v>
      </c>
      <c r="D126" s="182"/>
      <c r="E126" s="186"/>
      <c r="F126" s="485"/>
      <c r="G126" s="478"/>
      <c r="H126" s="478"/>
    </row>
    <row r="127" spans="1:8" ht="35.25" customHeight="1" hidden="1">
      <c r="A127" s="93"/>
      <c r="B127" s="99" t="s">
        <v>410</v>
      </c>
      <c r="C127" s="211" t="s">
        <v>322</v>
      </c>
      <c r="D127" s="182"/>
      <c r="E127" s="186"/>
      <c r="F127" s="485"/>
      <c r="G127" s="478"/>
      <c r="H127" s="478"/>
    </row>
    <row r="128" spans="1:8" ht="35.25" customHeight="1" hidden="1">
      <c r="A128" s="105"/>
      <c r="B128" s="79" t="s">
        <v>411</v>
      </c>
      <c r="C128" s="212" t="s">
        <v>41</v>
      </c>
      <c r="D128" s="182"/>
      <c r="E128" s="186"/>
      <c r="F128" s="485"/>
      <c r="G128" s="478"/>
      <c r="H128" s="478"/>
    </row>
    <row r="129" spans="1:8" ht="35.25" customHeight="1">
      <c r="A129" s="78">
        <v>16</v>
      </c>
      <c r="B129" s="213" t="s">
        <v>413</v>
      </c>
      <c r="C129" s="214"/>
      <c r="D129" s="190"/>
      <c r="E129" s="191"/>
      <c r="F129" s="485"/>
      <c r="G129" s="478"/>
      <c r="H129" s="478"/>
    </row>
    <row r="130" spans="1:8" ht="37.5" customHeight="1">
      <c r="A130" s="83"/>
      <c r="B130" s="112" t="s">
        <v>414</v>
      </c>
      <c r="C130" s="215" t="s">
        <v>36</v>
      </c>
      <c r="D130" s="185"/>
      <c r="E130" s="186"/>
      <c r="F130" s="485"/>
      <c r="G130" s="478"/>
      <c r="H130" s="478"/>
    </row>
    <row r="131" spans="1:8" ht="55.5" customHeight="1">
      <c r="A131" s="83"/>
      <c r="B131" s="112" t="s">
        <v>415</v>
      </c>
      <c r="C131" s="162" t="s">
        <v>41</v>
      </c>
      <c r="D131" s="185"/>
      <c r="E131" s="186"/>
      <c r="F131" s="485"/>
      <c r="G131" s="478"/>
      <c r="H131" s="478"/>
    </row>
    <row r="132" spans="1:8" ht="26.25" customHeight="1">
      <c r="A132" s="83"/>
      <c r="B132" s="170" t="s">
        <v>416</v>
      </c>
      <c r="C132" s="162" t="s">
        <v>36</v>
      </c>
      <c r="D132" s="185"/>
      <c r="E132" s="186"/>
      <c r="F132" s="485"/>
      <c r="G132" s="478"/>
      <c r="H132" s="478"/>
    </row>
    <row r="133" spans="1:8" ht="24" customHeight="1">
      <c r="A133" s="89"/>
      <c r="B133" s="161" t="s">
        <v>417</v>
      </c>
      <c r="C133" s="216" t="s">
        <v>41</v>
      </c>
      <c r="D133" s="187"/>
      <c r="E133" s="188"/>
      <c r="F133" s="486"/>
      <c r="G133" s="479"/>
      <c r="H133" s="479"/>
    </row>
    <row r="134" spans="1:8" ht="20.25" customHeight="1">
      <c r="A134" s="487" t="s">
        <v>418</v>
      </c>
      <c r="B134" s="487"/>
      <c r="C134" s="487"/>
      <c r="D134" s="269">
        <v>7713.79</v>
      </c>
      <c r="E134" s="270">
        <v>8.37</v>
      </c>
      <c r="F134" s="484" t="s">
        <v>52</v>
      </c>
      <c r="G134" s="477" t="s">
        <v>57</v>
      </c>
      <c r="H134" s="477" t="s">
        <v>315</v>
      </c>
    </row>
    <row r="135" spans="1:8" ht="69" customHeight="1" hidden="1">
      <c r="A135" s="93">
        <v>15</v>
      </c>
      <c r="B135" s="118" t="s">
        <v>419</v>
      </c>
      <c r="C135" s="217"/>
      <c r="D135" s="218">
        <v>0</v>
      </c>
      <c r="E135" s="132">
        <v>0</v>
      </c>
      <c r="F135" s="485"/>
      <c r="G135" s="478"/>
      <c r="H135" s="478"/>
    </row>
    <row r="136" spans="1:8" ht="66.75" customHeight="1" hidden="1">
      <c r="A136" s="93"/>
      <c r="B136" s="118" t="s">
        <v>420</v>
      </c>
      <c r="C136" s="219" t="s">
        <v>421</v>
      </c>
      <c r="D136" s="220"/>
      <c r="E136" s="221"/>
      <c r="F136" s="485"/>
      <c r="G136" s="478"/>
      <c r="H136" s="478"/>
    </row>
    <row r="137" spans="1:8" ht="70.5" customHeight="1" hidden="1">
      <c r="A137" s="93"/>
      <c r="B137" s="118" t="s">
        <v>422</v>
      </c>
      <c r="C137" s="219" t="s">
        <v>421</v>
      </c>
      <c r="D137" s="220"/>
      <c r="E137" s="221"/>
      <c r="F137" s="485"/>
      <c r="G137" s="478"/>
      <c r="H137" s="478"/>
    </row>
    <row r="138" spans="1:8" ht="16.5" customHeight="1" hidden="1">
      <c r="A138" s="93"/>
      <c r="B138" s="118" t="s">
        <v>43</v>
      </c>
      <c r="C138" s="219" t="s">
        <v>322</v>
      </c>
      <c r="D138" s="220"/>
      <c r="E138" s="221"/>
      <c r="F138" s="485"/>
      <c r="G138" s="478"/>
      <c r="H138" s="478"/>
    </row>
    <row r="139" spans="1:8" ht="16.5" customHeight="1" hidden="1">
      <c r="A139" s="93"/>
      <c r="B139" s="118" t="s">
        <v>423</v>
      </c>
      <c r="C139" s="219" t="s">
        <v>424</v>
      </c>
      <c r="D139" s="220"/>
      <c r="E139" s="221"/>
      <c r="F139" s="485"/>
      <c r="G139" s="478"/>
      <c r="H139" s="478"/>
    </row>
    <row r="140" spans="1:8" ht="16.5" customHeight="1" hidden="1">
      <c r="A140" s="93"/>
      <c r="B140" s="118" t="s">
        <v>425</v>
      </c>
      <c r="C140" s="219" t="s">
        <v>47</v>
      </c>
      <c r="D140" s="220"/>
      <c r="E140" s="221"/>
      <c r="F140" s="485"/>
      <c r="G140" s="478"/>
      <c r="H140" s="478"/>
    </row>
    <row r="141" spans="1:8" ht="54" customHeight="1" hidden="1">
      <c r="A141" s="93">
        <v>15</v>
      </c>
      <c r="B141" s="118" t="s">
        <v>426</v>
      </c>
      <c r="C141" s="219"/>
      <c r="D141" s="222">
        <v>0</v>
      </c>
      <c r="E141" s="223">
        <v>0</v>
      </c>
      <c r="F141" s="485"/>
      <c r="G141" s="478"/>
      <c r="H141" s="478"/>
    </row>
    <row r="142" spans="1:8" ht="13.5" customHeight="1" hidden="1">
      <c r="A142" s="93"/>
      <c r="B142" s="118" t="s">
        <v>45</v>
      </c>
      <c r="C142" s="219" t="s">
        <v>40</v>
      </c>
      <c r="D142" s="220"/>
      <c r="E142" s="221"/>
      <c r="F142" s="485"/>
      <c r="G142" s="478"/>
      <c r="H142" s="478"/>
    </row>
    <row r="143" spans="1:8" ht="17.25" customHeight="1" hidden="1">
      <c r="A143" s="93"/>
      <c r="B143" s="118" t="s">
        <v>427</v>
      </c>
      <c r="C143" s="219" t="s">
        <v>424</v>
      </c>
      <c r="D143" s="220"/>
      <c r="E143" s="221"/>
      <c r="F143" s="485"/>
      <c r="G143" s="478"/>
      <c r="H143" s="478"/>
    </row>
    <row r="144" spans="1:8" ht="27" customHeight="1" hidden="1">
      <c r="A144" s="93"/>
      <c r="B144" s="118" t="s">
        <v>46</v>
      </c>
      <c r="C144" s="219" t="s">
        <v>412</v>
      </c>
      <c r="D144" s="220"/>
      <c r="E144" s="221"/>
      <c r="F144" s="485"/>
      <c r="G144" s="478"/>
      <c r="H144" s="478"/>
    </row>
    <row r="145" spans="1:8" ht="19.5" customHeight="1" hidden="1">
      <c r="A145" s="105"/>
      <c r="B145" s="138" t="s">
        <v>428</v>
      </c>
      <c r="C145" s="219" t="s">
        <v>44</v>
      </c>
      <c r="D145" s="220"/>
      <c r="E145" s="221"/>
      <c r="F145" s="485"/>
      <c r="G145" s="478"/>
      <c r="H145" s="478"/>
    </row>
    <row r="146" spans="1:8" ht="35.25" customHeight="1">
      <c r="A146" s="78">
        <v>17</v>
      </c>
      <c r="B146" s="138" t="s">
        <v>429</v>
      </c>
      <c r="C146" s="224"/>
      <c r="D146" s="225"/>
      <c r="E146" s="226"/>
      <c r="F146" s="485"/>
      <c r="G146" s="478"/>
      <c r="H146" s="478"/>
    </row>
    <row r="147" spans="1:8" ht="69" customHeight="1">
      <c r="A147" s="121"/>
      <c r="B147" s="227" t="s">
        <v>430</v>
      </c>
      <c r="C147" s="165" t="s">
        <v>431</v>
      </c>
      <c r="D147" s="173"/>
      <c r="E147" s="174"/>
      <c r="F147" s="485"/>
      <c r="G147" s="478"/>
      <c r="H147" s="478"/>
    </row>
    <row r="148" spans="1:8" ht="53.25" customHeight="1">
      <c r="A148" s="121"/>
      <c r="B148" s="227" t="s">
        <v>432</v>
      </c>
      <c r="C148" s="228" t="s">
        <v>36</v>
      </c>
      <c r="D148" s="173"/>
      <c r="E148" s="174"/>
      <c r="F148" s="485"/>
      <c r="G148" s="478"/>
      <c r="H148" s="478"/>
    </row>
    <row r="149" spans="1:8" ht="35.25" customHeight="1">
      <c r="A149" s="89"/>
      <c r="B149" s="229" t="s">
        <v>433</v>
      </c>
      <c r="C149" s="230" t="s">
        <v>434</v>
      </c>
      <c r="D149" s="231"/>
      <c r="E149" s="232"/>
      <c r="F149" s="485"/>
      <c r="G149" s="478"/>
      <c r="H149" s="478"/>
    </row>
    <row r="150" spans="1:8" ht="68.25" customHeight="1">
      <c r="A150" s="78">
        <v>18</v>
      </c>
      <c r="B150" s="138" t="s">
        <v>435</v>
      </c>
      <c r="C150" s="233"/>
      <c r="D150" s="234"/>
      <c r="E150" s="226"/>
      <c r="F150" s="485"/>
      <c r="G150" s="478"/>
      <c r="H150" s="478"/>
    </row>
    <row r="151" spans="1:8" ht="33.75" customHeight="1">
      <c r="A151" s="83"/>
      <c r="B151" s="145" t="s">
        <v>420</v>
      </c>
      <c r="C151" s="235" t="s">
        <v>421</v>
      </c>
      <c r="D151" s="173"/>
      <c r="E151" s="174"/>
      <c r="F151" s="485"/>
      <c r="G151" s="478"/>
      <c r="H151" s="478"/>
    </row>
    <row r="152" spans="1:8" ht="34.5" customHeight="1">
      <c r="A152" s="121"/>
      <c r="B152" s="145" t="s">
        <v>422</v>
      </c>
      <c r="C152" s="165" t="s">
        <v>421</v>
      </c>
      <c r="D152" s="173"/>
      <c r="E152" s="174"/>
      <c r="F152" s="485"/>
      <c r="G152" s="478"/>
      <c r="H152" s="478"/>
    </row>
    <row r="153" spans="1:8" ht="37.5" customHeight="1">
      <c r="A153" s="121"/>
      <c r="B153" s="145" t="s">
        <v>43</v>
      </c>
      <c r="C153" s="236" t="s">
        <v>322</v>
      </c>
      <c r="D153" s="173"/>
      <c r="E153" s="174"/>
      <c r="F153" s="485"/>
      <c r="G153" s="478"/>
      <c r="H153" s="478"/>
    </row>
    <row r="154" spans="1:8" ht="36.75" customHeight="1">
      <c r="A154" s="121"/>
      <c r="B154" s="145" t="s">
        <v>436</v>
      </c>
      <c r="C154" s="165" t="s">
        <v>424</v>
      </c>
      <c r="D154" s="173"/>
      <c r="E154" s="174"/>
      <c r="F154" s="485"/>
      <c r="G154" s="478"/>
      <c r="H154" s="478"/>
    </row>
    <row r="155" spans="1:8" ht="37.5" customHeight="1">
      <c r="A155" s="98"/>
      <c r="B155" s="167" t="s">
        <v>425</v>
      </c>
      <c r="C155" s="194" t="s">
        <v>322</v>
      </c>
      <c r="D155" s="231"/>
      <c r="E155" s="237"/>
      <c r="F155" s="485"/>
      <c r="G155" s="478"/>
      <c r="H155" s="478"/>
    </row>
    <row r="156" spans="1:8" ht="19.5" customHeight="1">
      <c r="A156" s="78">
        <v>19</v>
      </c>
      <c r="B156" s="138" t="s">
        <v>426</v>
      </c>
      <c r="C156" s="235"/>
      <c r="D156" s="238"/>
      <c r="E156" s="239"/>
      <c r="F156" s="485"/>
      <c r="G156" s="478"/>
      <c r="H156" s="478"/>
    </row>
    <row r="157" spans="1:8" ht="20.25" customHeight="1">
      <c r="A157" s="121"/>
      <c r="B157" s="145" t="s">
        <v>45</v>
      </c>
      <c r="C157" s="165" t="s">
        <v>44</v>
      </c>
      <c r="D157" s="173"/>
      <c r="E157" s="174"/>
      <c r="F157" s="485"/>
      <c r="G157" s="478"/>
      <c r="H157" s="478"/>
    </row>
    <row r="158" spans="1:8" ht="16.5" customHeight="1" hidden="1">
      <c r="A158" s="121"/>
      <c r="B158" s="145" t="s">
        <v>425</v>
      </c>
      <c r="C158" s="165" t="s">
        <v>424</v>
      </c>
      <c r="D158" s="173"/>
      <c r="E158" s="174"/>
      <c r="F158" s="485"/>
      <c r="G158" s="478"/>
      <c r="H158" s="478"/>
    </row>
    <row r="159" spans="1:8" ht="34.5" customHeight="1">
      <c r="A159" s="121"/>
      <c r="B159" s="145" t="s">
        <v>437</v>
      </c>
      <c r="C159" s="165" t="s">
        <v>44</v>
      </c>
      <c r="D159" s="173"/>
      <c r="E159" s="174"/>
      <c r="F159" s="485"/>
      <c r="G159" s="478"/>
      <c r="H159" s="478"/>
    </row>
    <row r="160" spans="1:8" ht="18.75" customHeight="1">
      <c r="A160" s="121"/>
      <c r="B160" s="145" t="s">
        <v>46</v>
      </c>
      <c r="C160" s="228" t="s">
        <v>438</v>
      </c>
      <c r="D160" s="173"/>
      <c r="E160" s="174"/>
      <c r="F160" s="485"/>
      <c r="G160" s="478"/>
      <c r="H160" s="478"/>
    </row>
    <row r="161" spans="1:8" ht="36.75" customHeight="1">
      <c r="A161" s="83"/>
      <c r="B161" s="145" t="s">
        <v>425</v>
      </c>
      <c r="C161" s="240" t="s">
        <v>44</v>
      </c>
      <c r="D161" s="173"/>
      <c r="E161" s="221"/>
      <c r="F161" s="485"/>
      <c r="G161" s="478"/>
      <c r="H161" s="478"/>
    </row>
    <row r="162" spans="1:8" ht="18" customHeight="1">
      <c r="A162" s="117">
        <v>20</v>
      </c>
      <c r="B162" s="241" t="s">
        <v>439</v>
      </c>
      <c r="C162" s="165" t="s">
        <v>424</v>
      </c>
      <c r="D162" s="242"/>
      <c r="E162" s="243"/>
      <c r="F162" s="485"/>
      <c r="G162" s="478"/>
      <c r="H162" s="478"/>
    </row>
    <row r="163" spans="1:8" ht="36" customHeight="1">
      <c r="A163" s="83"/>
      <c r="B163" s="244" t="s">
        <v>440</v>
      </c>
      <c r="C163" s="236"/>
      <c r="D163" s="245"/>
      <c r="E163" s="246"/>
      <c r="F163" s="485"/>
      <c r="G163" s="478"/>
      <c r="H163" s="478"/>
    </row>
    <row r="164" spans="1:8" ht="71.25" customHeight="1">
      <c r="A164" s="89"/>
      <c r="B164" s="247" t="s">
        <v>441</v>
      </c>
      <c r="C164" s="228"/>
      <c r="D164" s="248"/>
      <c r="E164" s="249"/>
      <c r="F164" s="485"/>
      <c r="G164" s="478"/>
      <c r="H164" s="478"/>
    </row>
    <row r="165" spans="1:8" ht="93" customHeight="1">
      <c r="A165" s="93">
        <v>21</v>
      </c>
      <c r="B165" s="155" t="s">
        <v>442</v>
      </c>
      <c r="C165" s="165" t="s">
        <v>41</v>
      </c>
      <c r="D165" s="250"/>
      <c r="E165" s="251"/>
      <c r="F165" s="485"/>
      <c r="G165" s="478"/>
      <c r="H165" s="478"/>
    </row>
    <row r="166" spans="1:8" ht="56.25" customHeight="1">
      <c r="A166" s="93">
        <v>22</v>
      </c>
      <c r="B166" s="118" t="s">
        <v>443</v>
      </c>
      <c r="C166" s="165" t="s">
        <v>390</v>
      </c>
      <c r="D166" s="252"/>
      <c r="E166" s="253"/>
      <c r="F166" s="486"/>
      <c r="G166" s="479"/>
      <c r="H166" s="479"/>
    </row>
    <row r="167" spans="1:6" ht="19.5" customHeight="1">
      <c r="A167" s="254"/>
      <c r="B167" s="255" t="s">
        <v>444</v>
      </c>
      <c r="C167" s="256"/>
      <c r="D167" s="257">
        <v>13538.300000000001</v>
      </c>
      <c r="E167" s="258">
        <v>14.690000000000001</v>
      </c>
      <c r="F167" s="259"/>
    </row>
    <row r="168" spans="2:6" ht="15" customHeight="1">
      <c r="B168" s="260"/>
      <c r="C168" s="261"/>
      <c r="D168" s="262"/>
      <c r="E168" s="263"/>
      <c r="F168" s="263"/>
    </row>
  </sheetData>
  <mergeCells count="21">
    <mergeCell ref="G95:G133"/>
    <mergeCell ref="A134:C134"/>
    <mergeCell ref="F134:F166"/>
    <mergeCell ref="G134:G166"/>
    <mergeCell ref="H134:H166"/>
    <mergeCell ref="F13:F83"/>
    <mergeCell ref="H95:H133"/>
    <mergeCell ref="D119:D122"/>
    <mergeCell ref="E119:E122"/>
    <mergeCell ref="B14:E14"/>
    <mergeCell ref="G13:G83"/>
    <mergeCell ref="H13:H83"/>
    <mergeCell ref="A95:C95"/>
    <mergeCell ref="F95:F133"/>
    <mergeCell ref="C5:E5"/>
    <mergeCell ref="A7:E9"/>
    <mergeCell ref="A13:C13"/>
    <mergeCell ref="B1:E1"/>
    <mergeCell ref="C2:E2"/>
    <mergeCell ref="C3:E3"/>
    <mergeCell ref="C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D17"/>
  <sheetViews>
    <sheetView workbookViewId="0" topLeftCell="A1">
      <selection activeCell="B23" sqref="B23"/>
    </sheetView>
  </sheetViews>
  <sheetFormatPr defaultColWidth="9.140625" defaultRowHeight="12.75"/>
  <cols>
    <col min="2" max="2" width="61.28125" style="0" customWidth="1"/>
    <col min="3" max="3" width="16.28125" style="0" customWidth="1"/>
    <col min="4" max="4" width="43.421875" style="0" customWidth="1"/>
  </cols>
  <sheetData>
    <row r="1" spans="1:4" ht="14.25">
      <c r="A1" s="29" t="s">
        <v>571</v>
      </c>
      <c r="B1" s="2"/>
      <c r="C1" s="2"/>
      <c r="D1" s="2"/>
    </row>
    <row r="2" spans="1:4" ht="14.25">
      <c r="A2" s="29" t="s">
        <v>572</v>
      </c>
      <c r="B2" s="2"/>
      <c r="C2" s="2"/>
      <c r="D2" s="2"/>
    </row>
    <row r="4" ht="13.5" thickBot="1"/>
    <row r="5" spans="1:4" ht="16.5" thickBot="1">
      <c r="A5" s="30" t="s">
        <v>32</v>
      </c>
      <c r="B5" s="31" t="s">
        <v>457</v>
      </c>
      <c r="C5" s="31" t="s">
        <v>528</v>
      </c>
      <c r="D5" s="32" t="s">
        <v>459</v>
      </c>
    </row>
    <row r="6" spans="1:4" ht="15.75">
      <c r="A6" s="41" t="s">
        <v>20</v>
      </c>
      <c r="B6" s="42" t="s">
        <v>460</v>
      </c>
      <c r="C6" s="54" t="s">
        <v>461</v>
      </c>
      <c r="D6" s="55"/>
    </row>
    <row r="7" spans="1:4" ht="15.75">
      <c r="A7" s="43" t="s">
        <v>21</v>
      </c>
      <c r="B7" s="12" t="s">
        <v>573</v>
      </c>
      <c r="C7" s="34" t="s">
        <v>461</v>
      </c>
      <c r="D7" s="50" t="s">
        <v>448</v>
      </c>
    </row>
    <row r="8" spans="1:4" ht="25.5">
      <c r="A8" s="43" t="s">
        <v>22</v>
      </c>
      <c r="B8" s="12" t="s">
        <v>574</v>
      </c>
      <c r="C8" s="34" t="s">
        <v>461</v>
      </c>
      <c r="D8" s="52" t="s">
        <v>38</v>
      </c>
    </row>
    <row r="9" spans="1:4" ht="15.75">
      <c r="A9" s="43" t="s">
        <v>23</v>
      </c>
      <c r="B9" s="12" t="s">
        <v>445</v>
      </c>
      <c r="C9" s="34" t="s">
        <v>461</v>
      </c>
      <c r="D9" s="44" t="s">
        <v>446</v>
      </c>
    </row>
    <row r="10" spans="1:4" ht="25.5">
      <c r="A10" s="43" t="s">
        <v>469</v>
      </c>
      <c r="B10" s="33" t="s">
        <v>582</v>
      </c>
      <c r="C10" s="22" t="s">
        <v>575</v>
      </c>
      <c r="D10" s="45">
        <v>3.06</v>
      </c>
    </row>
    <row r="11" spans="1:4" ht="15.75">
      <c r="A11" s="43" t="s">
        <v>583</v>
      </c>
      <c r="B11" s="33" t="s">
        <v>584</v>
      </c>
      <c r="C11" s="22" t="s">
        <v>575</v>
      </c>
      <c r="D11" s="45">
        <v>3.83</v>
      </c>
    </row>
    <row r="12" spans="1:4" ht="15.75">
      <c r="A12" s="43" t="s">
        <v>470</v>
      </c>
      <c r="B12" s="12" t="s">
        <v>576</v>
      </c>
      <c r="C12" s="34" t="s">
        <v>461</v>
      </c>
      <c r="D12" s="44" t="s">
        <v>585</v>
      </c>
    </row>
    <row r="13" spans="1:4" ht="15.75">
      <c r="A13" s="43" t="s">
        <v>472</v>
      </c>
      <c r="B13" s="33" t="s">
        <v>577</v>
      </c>
      <c r="C13" s="34" t="s">
        <v>461</v>
      </c>
      <c r="D13" s="49" t="s">
        <v>39</v>
      </c>
    </row>
    <row r="14" spans="1:4" ht="31.5">
      <c r="A14" s="43" t="s">
        <v>474</v>
      </c>
      <c r="B14" s="33" t="s">
        <v>578</v>
      </c>
      <c r="C14" s="34" t="s">
        <v>461</v>
      </c>
      <c r="D14" s="46" t="s">
        <v>586</v>
      </c>
    </row>
    <row r="15" spans="1:4" ht="15.75">
      <c r="A15" s="43" t="s">
        <v>476</v>
      </c>
      <c r="B15" s="12" t="s">
        <v>579</v>
      </c>
      <c r="C15" s="35" t="s">
        <v>461</v>
      </c>
      <c r="D15" s="56">
        <v>42186</v>
      </c>
    </row>
    <row r="16" spans="1:4" ht="25.5">
      <c r="A16" s="53">
        <v>10</v>
      </c>
      <c r="B16" s="33" t="s">
        <v>587</v>
      </c>
      <c r="C16" s="6" t="s">
        <v>588</v>
      </c>
      <c r="D16" s="51">
        <v>2.5</v>
      </c>
    </row>
    <row r="17" spans="1:4" ht="28.5" customHeight="1">
      <c r="A17" s="47">
        <v>11</v>
      </c>
      <c r="B17" s="33" t="s">
        <v>581</v>
      </c>
      <c r="C17" s="6"/>
      <c r="D17" s="46" t="s">
        <v>589</v>
      </c>
    </row>
    <row r="18" s="36" customFormat="1" ht="12.75"/>
    <row r="19" s="36" customFormat="1" ht="12.75"/>
    <row r="20" s="36" customFormat="1" ht="12.75"/>
    <row r="21" s="36" customFormat="1" ht="12.75"/>
    <row r="22" s="36" customFormat="1" ht="12.75"/>
    <row r="23" s="36" customFormat="1" ht="12.75"/>
    <row r="24" s="36" customFormat="1" ht="12.75"/>
    <row r="25" s="36" customFormat="1" ht="12.75"/>
    <row r="26" s="36" customFormat="1" ht="12.75"/>
    <row r="27" s="36" customFormat="1" ht="12.75"/>
    <row r="28" s="36" customFormat="1" ht="12.75"/>
  </sheetData>
  <printOptions/>
  <pageMargins left="0.75" right="0.75" top="1" bottom="1" header="0.5" footer="0.5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2"/>
  <sheetViews>
    <sheetView workbookViewId="0" topLeftCell="A1">
      <selection activeCell="B14" sqref="B14"/>
    </sheetView>
  </sheetViews>
  <sheetFormatPr defaultColWidth="9.140625" defaultRowHeight="12.75"/>
  <cols>
    <col min="2" max="2" width="61.28125" style="0" customWidth="1"/>
    <col min="3" max="3" width="19.8515625" style="0" customWidth="1"/>
    <col min="4" max="4" width="62.140625" style="0" customWidth="1"/>
  </cols>
  <sheetData>
    <row r="1" spans="1:4" ht="14.25">
      <c r="A1" s="29" t="s">
        <v>571</v>
      </c>
      <c r="B1" s="2"/>
      <c r="C1" s="2"/>
      <c r="D1" s="2"/>
    </row>
    <row r="2" spans="1:4" ht="14.25">
      <c r="A2" s="29" t="s">
        <v>572</v>
      </c>
      <c r="B2" s="2"/>
      <c r="C2" s="2"/>
      <c r="D2" s="2"/>
    </row>
    <row r="3" spans="1:4" ht="12.75">
      <c r="A3" s="2"/>
      <c r="B3" s="2"/>
      <c r="C3" s="2"/>
      <c r="D3" s="2"/>
    </row>
    <row r="4" ht="12.75">
      <c r="D4" s="432" t="s">
        <v>243</v>
      </c>
    </row>
    <row r="5" ht="13.5" thickBot="1"/>
    <row r="6" spans="1:4" ht="16.5" thickBot="1">
      <c r="A6" s="30" t="s">
        <v>32</v>
      </c>
      <c r="B6" s="31" t="s">
        <v>457</v>
      </c>
      <c r="C6" s="31" t="s">
        <v>528</v>
      </c>
      <c r="D6" s="32" t="s">
        <v>459</v>
      </c>
    </row>
    <row r="7" spans="1:4" ht="16.5" thickBot="1">
      <c r="A7" s="433" t="s">
        <v>20</v>
      </c>
      <c r="B7" s="434" t="s">
        <v>460</v>
      </c>
      <c r="C7" s="435" t="s">
        <v>461</v>
      </c>
      <c r="D7" s="436"/>
    </row>
    <row r="8" spans="1:4" ht="19.5">
      <c r="A8" s="43" t="s">
        <v>21</v>
      </c>
      <c r="B8" s="12" t="s">
        <v>573</v>
      </c>
      <c r="C8" s="6" t="s">
        <v>461</v>
      </c>
      <c r="D8" s="437" t="s">
        <v>244</v>
      </c>
    </row>
    <row r="9" spans="1:4" ht="15.75">
      <c r="A9" s="43" t="s">
        <v>22</v>
      </c>
      <c r="B9" s="12" t="s">
        <v>574</v>
      </c>
      <c r="C9" s="34" t="s">
        <v>461</v>
      </c>
      <c r="D9" s="44" t="s">
        <v>245</v>
      </c>
    </row>
    <row r="10" spans="1:4" ht="15.75">
      <c r="A10" s="43" t="s">
        <v>23</v>
      </c>
      <c r="B10" s="12" t="s">
        <v>445</v>
      </c>
      <c r="C10" s="34" t="s">
        <v>461</v>
      </c>
      <c r="D10" s="44" t="s">
        <v>246</v>
      </c>
    </row>
    <row r="11" spans="1:4" ht="15.75">
      <c r="A11" s="43" t="s">
        <v>469</v>
      </c>
      <c r="B11" s="12" t="s">
        <v>247</v>
      </c>
      <c r="C11" s="22" t="s">
        <v>575</v>
      </c>
      <c r="D11" s="45">
        <v>29.97</v>
      </c>
    </row>
    <row r="12" spans="1:4" ht="15.75">
      <c r="A12" s="43" t="s">
        <v>470</v>
      </c>
      <c r="B12" s="12" t="s">
        <v>576</v>
      </c>
      <c r="C12" s="34" t="s">
        <v>461</v>
      </c>
      <c r="D12" s="44" t="s">
        <v>248</v>
      </c>
    </row>
    <row r="13" spans="1:4" ht="15.75">
      <c r="A13" s="43" t="s">
        <v>472</v>
      </c>
      <c r="B13" s="12" t="s">
        <v>577</v>
      </c>
      <c r="C13" s="34" t="s">
        <v>461</v>
      </c>
      <c r="D13" s="44" t="s">
        <v>249</v>
      </c>
    </row>
    <row r="14" spans="1:4" ht="31.5">
      <c r="A14" s="43" t="s">
        <v>474</v>
      </c>
      <c r="B14" s="33" t="s">
        <v>578</v>
      </c>
      <c r="C14" s="34" t="s">
        <v>461</v>
      </c>
      <c r="D14" s="46" t="s">
        <v>250</v>
      </c>
    </row>
    <row r="15" spans="1:4" ht="15.75">
      <c r="A15" s="43" t="s">
        <v>476</v>
      </c>
      <c r="B15" s="12" t="s">
        <v>579</v>
      </c>
      <c r="C15" s="35" t="s">
        <v>461</v>
      </c>
      <c r="D15" s="438">
        <v>42370</v>
      </c>
    </row>
    <row r="16" spans="1:4" ht="15.75">
      <c r="A16" s="43" t="s">
        <v>478</v>
      </c>
      <c r="B16" s="22" t="s">
        <v>251</v>
      </c>
      <c r="C16" s="439" t="s">
        <v>252</v>
      </c>
      <c r="D16" s="440">
        <v>6.597</v>
      </c>
    </row>
    <row r="17" spans="1:4" ht="25.5">
      <c r="A17" s="47">
        <v>11</v>
      </c>
      <c r="B17" s="33" t="s">
        <v>253</v>
      </c>
      <c r="C17" s="441" t="s">
        <v>461</v>
      </c>
      <c r="D17" s="46" t="s">
        <v>254</v>
      </c>
    </row>
    <row r="18" spans="1:4" ht="15.75">
      <c r="A18" s="442" t="s">
        <v>255</v>
      </c>
      <c r="B18" s="12" t="s">
        <v>256</v>
      </c>
      <c r="C18" s="443" t="s">
        <v>257</v>
      </c>
      <c r="D18" s="444">
        <v>0.03</v>
      </c>
    </row>
    <row r="19" spans="1:4" ht="26.25" thickBot="1">
      <c r="A19" s="48" t="s">
        <v>258</v>
      </c>
      <c r="B19" s="445" t="s">
        <v>259</v>
      </c>
      <c r="C19" s="446" t="s">
        <v>461</v>
      </c>
      <c r="D19" s="447" t="s">
        <v>260</v>
      </c>
    </row>
    <row r="22" ht="13.5" thickBot="1"/>
    <row r="23" spans="1:4" ht="16.5" thickBot="1">
      <c r="A23" s="30" t="s">
        <v>32</v>
      </c>
      <c r="B23" s="31" t="s">
        <v>457</v>
      </c>
      <c r="C23" s="31" t="s">
        <v>528</v>
      </c>
      <c r="D23" s="32" t="s">
        <v>459</v>
      </c>
    </row>
    <row r="24" spans="1:4" ht="16.5" thickBot="1">
      <c r="A24" s="433" t="s">
        <v>20</v>
      </c>
      <c r="B24" s="434" t="s">
        <v>460</v>
      </c>
      <c r="C24" s="435" t="s">
        <v>461</v>
      </c>
      <c r="D24" s="436"/>
    </row>
    <row r="25" spans="1:4" ht="19.5">
      <c r="A25" s="43" t="s">
        <v>21</v>
      </c>
      <c r="B25" s="12" t="s">
        <v>573</v>
      </c>
      <c r="C25" s="6" t="s">
        <v>461</v>
      </c>
      <c r="D25" s="437" t="s">
        <v>261</v>
      </c>
    </row>
    <row r="26" spans="1:4" ht="15.75">
      <c r="A26" s="43" t="s">
        <v>22</v>
      </c>
      <c r="B26" s="12" t="s">
        <v>574</v>
      </c>
      <c r="C26" s="34" t="s">
        <v>461</v>
      </c>
      <c r="D26" s="44" t="s">
        <v>245</v>
      </c>
    </row>
    <row r="27" spans="1:4" ht="15.75">
      <c r="A27" s="43" t="s">
        <v>23</v>
      </c>
      <c r="B27" s="12" t="s">
        <v>445</v>
      </c>
      <c r="C27" s="34" t="s">
        <v>461</v>
      </c>
      <c r="D27" s="44" t="s">
        <v>246</v>
      </c>
    </row>
    <row r="28" spans="1:4" ht="15.75">
      <c r="A28" s="43" t="s">
        <v>469</v>
      </c>
      <c r="B28" s="12" t="s">
        <v>247</v>
      </c>
      <c r="C28" s="22" t="s">
        <v>575</v>
      </c>
      <c r="D28" s="45">
        <v>21.18</v>
      </c>
    </row>
    <row r="29" spans="1:4" ht="15.75">
      <c r="A29" s="43" t="s">
        <v>470</v>
      </c>
      <c r="B29" s="12" t="s">
        <v>576</v>
      </c>
      <c r="C29" s="34" t="s">
        <v>461</v>
      </c>
      <c r="D29" s="44" t="s">
        <v>248</v>
      </c>
    </row>
    <row r="30" spans="1:4" ht="15.75">
      <c r="A30" s="43" t="s">
        <v>472</v>
      </c>
      <c r="B30" s="12" t="s">
        <v>577</v>
      </c>
      <c r="C30" s="34" t="s">
        <v>461</v>
      </c>
      <c r="D30" s="49" t="s">
        <v>249</v>
      </c>
    </row>
    <row r="31" spans="1:4" ht="25.5">
      <c r="A31" s="43" t="s">
        <v>474</v>
      </c>
      <c r="B31" s="33" t="s">
        <v>578</v>
      </c>
      <c r="C31" s="34" t="s">
        <v>461</v>
      </c>
      <c r="D31" s="46" t="s">
        <v>262</v>
      </c>
    </row>
    <row r="32" spans="1:4" ht="15.75">
      <c r="A32" s="43" t="s">
        <v>476</v>
      </c>
      <c r="B32" s="12" t="s">
        <v>579</v>
      </c>
      <c r="C32" s="35" t="s">
        <v>461</v>
      </c>
      <c r="D32" s="438">
        <v>42370</v>
      </c>
    </row>
    <row r="33" spans="1:4" ht="15.75">
      <c r="A33" s="43" t="s">
        <v>478</v>
      </c>
      <c r="B33" s="22" t="s">
        <v>251</v>
      </c>
      <c r="C33" s="439" t="s">
        <v>263</v>
      </c>
      <c r="D33" s="45">
        <v>11.491</v>
      </c>
    </row>
    <row r="34" spans="1:4" ht="26.25" thickBot="1">
      <c r="A34" s="448">
        <v>11</v>
      </c>
      <c r="B34" s="445" t="s">
        <v>264</v>
      </c>
      <c r="C34" s="449" t="s">
        <v>461</v>
      </c>
      <c r="D34" s="447" t="s">
        <v>254</v>
      </c>
    </row>
    <row r="37" ht="13.5" thickBot="1"/>
    <row r="38" spans="1:4" ht="16.5" thickBot="1">
      <c r="A38" s="30" t="s">
        <v>32</v>
      </c>
      <c r="B38" s="31" t="s">
        <v>457</v>
      </c>
      <c r="C38" s="31" t="s">
        <v>528</v>
      </c>
      <c r="D38" s="32" t="s">
        <v>459</v>
      </c>
    </row>
    <row r="39" spans="1:4" ht="15.75">
      <c r="A39" s="433" t="s">
        <v>20</v>
      </c>
      <c r="B39" s="434" t="s">
        <v>460</v>
      </c>
      <c r="C39" s="435" t="s">
        <v>461</v>
      </c>
      <c r="D39" s="450"/>
    </row>
    <row r="40" spans="1:4" ht="18.75">
      <c r="A40" s="43" t="s">
        <v>21</v>
      </c>
      <c r="B40" s="12" t="s">
        <v>573</v>
      </c>
      <c r="C40" s="34" t="s">
        <v>461</v>
      </c>
      <c r="D40" s="451" t="s">
        <v>447</v>
      </c>
    </row>
    <row r="41" spans="1:4" ht="15.75">
      <c r="A41" s="43" t="s">
        <v>22</v>
      </c>
      <c r="B41" s="12" t="s">
        <v>574</v>
      </c>
      <c r="C41" s="34" t="s">
        <v>461</v>
      </c>
      <c r="D41" s="44" t="s">
        <v>245</v>
      </c>
    </row>
    <row r="42" spans="1:4" ht="15.75">
      <c r="A42" s="43" t="s">
        <v>23</v>
      </c>
      <c r="B42" s="12" t="s">
        <v>445</v>
      </c>
      <c r="C42" s="34" t="s">
        <v>461</v>
      </c>
      <c r="D42" s="44" t="s">
        <v>175</v>
      </c>
    </row>
    <row r="43" spans="1:4" ht="15.75">
      <c r="A43" s="43" t="s">
        <v>469</v>
      </c>
      <c r="B43" s="12" t="s">
        <v>247</v>
      </c>
      <c r="C43" s="22" t="s">
        <v>575</v>
      </c>
      <c r="D43" s="45">
        <v>1681.5</v>
      </c>
    </row>
    <row r="44" spans="1:4" ht="15.75">
      <c r="A44" s="43" t="s">
        <v>470</v>
      </c>
      <c r="B44" s="12" t="s">
        <v>576</v>
      </c>
      <c r="C44" s="34" t="s">
        <v>461</v>
      </c>
      <c r="D44" s="44" t="s">
        <v>265</v>
      </c>
    </row>
    <row r="45" spans="1:4" ht="15.75">
      <c r="A45" s="43" t="s">
        <v>472</v>
      </c>
      <c r="B45" s="12" t="s">
        <v>577</v>
      </c>
      <c r="C45" s="34" t="s">
        <v>461</v>
      </c>
      <c r="D45" s="49" t="s">
        <v>266</v>
      </c>
    </row>
    <row r="46" spans="1:4" ht="31.5">
      <c r="A46" s="43" t="s">
        <v>474</v>
      </c>
      <c r="B46" s="33" t="s">
        <v>578</v>
      </c>
      <c r="C46" s="34" t="s">
        <v>461</v>
      </c>
      <c r="D46" s="46" t="s">
        <v>267</v>
      </c>
    </row>
    <row r="47" spans="1:4" ht="15.75">
      <c r="A47" s="43" t="s">
        <v>476</v>
      </c>
      <c r="B47" s="12" t="s">
        <v>579</v>
      </c>
      <c r="C47" s="35" t="s">
        <v>461</v>
      </c>
      <c r="D47" s="438">
        <v>42370</v>
      </c>
    </row>
    <row r="48" spans="1:4" ht="15.75">
      <c r="A48" s="43" t="s">
        <v>478</v>
      </c>
      <c r="B48" s="22" t="s">
        <v>268</v>
      </c>
      <c r="C48" s="452" t="s">
        <v>269</v>
      </c>
      <c r="D48" s="453">
        <v>0.0323</v>
      </c>
    </row>
    <row r="49" spans="1:4" ht="15.75">
      <c r="A49" s="43" t="s">
        <v>270</v>
      </c>
      <c r="B49" s="22" t="s">
        <v>271</v>
      </c>
      <c r="C49" s="452" t="s">
        <v>269</v>
      </c>
      <c r="D49" s="454">
        <v>0.0283</v>
      </c>
    </row>
    <row r="50" spans="1:4" ht="15.75">
      <c r="A50" s="43" t="s">
        <v>272</v>
      </c>
      <c r="B50" s="22" t="s">
        <v>273</v>
      </c>
      <c r="C50" s="452" t="s">
        <v>269</v>
      </c>
      <c r="D50" s="454">
        <v>0.0243</v>
      </c>
    </row>
    <row r="51" spans="1:4" ht="15.75">
      <c r="A51" s="43" t="s">
        <v>274</v>
      </c>
      <c r="B51" s="22" t="s">
        <v>275</v>
      </c>
      <c r="C51" s="452" t="s">
        <v>269</v>
      </c>
      <c r="D51" s="51">
        <v>0.0254</v>
      </c>
    </row>
    <row r="52" spans="1:4" ht="25.5">
      <c r="A52" s="47">
        <v>11</v>
      </c>
      <c r="B52" s="33" t="s">
        <v>581</v>
      </c>
      <c r="C52" s="441" t="s">
        <v>461</v>
      </c>
      <c r="D52" s="455" t="s">
        <v>276</v>
      </c>
    </row>
    <row r="53" ht="15.75">
      <c r="B53" s="456" t="s">
        <v>304</v>
      </c>
    </row>
    <row r="55" ht="13.5" thickBot="1"/>
    <row r="56" spans="1:4" ht="16.5" thickBot="1">
      <c r="A56" s="30" t="s">
        <v>32</v>
      </c>
      <c r="B56" s="31" t="s">
        <v>457</v>
      </c>
      <c r="C56" s="31" t="s">
        <v>528</v>
      </c>
      <c r="D56" s="32" t="s">
        <v>459</v>
      </c>
    </row>
    <row r="57" spans="1:4" ht="15.75">
      <c r="A57" s="433" t="s">
        <v>20</v>
      </c>
      <c r="B57" s="434" t="s">
        <v>460</v>
      </c>
      <c r="C57" s="435" t="s">
        <v>461</v>
      </c>
      <c r="D57" s="450"/>
    </row>
    <row r="58" spans="1:4" ht="18.75">
      <c r="A58" s="43" t="s">
        <v>21</v>
      </c>
      <c r="B58" s="12" t="s">
        <v>573</v>
      </c>
      <c r="C58" s="34" t="s">
        <v>461</v>
      </c>
      <c r="D58" s="451" t="s">
        <v>277</v>
      </c>
    </row>
    <row r="59" spans="1:4" ht="15.75">
      <c r="A59" s="43" t="s">
        <v>22</v>
      </c>
      <c r="B59" s="12" t="s">
        <v>574</v>
      </c>
      <c r="C59" s="34" t="s">
        <v>461</v>
      </c>
      <c r="D59" s="44" t="s">
        <v>245</v>
      </c>
    </row>
    <row r="60" spans="1:4" ht="15.75">
      <c r="A60" s="43" t="s">
        <v>23</v>
      </c>
      <c r="B60" s="12" t="s">
        <v>445</v>
      </c>
      <c r="C60" s="34" t="s">
        <v>461</v>
      </c>
      <c r="D60" s="44" t="s">
        <v>175</v>
      </c>
    </row>
    <row r="61" spans="1:4" ht="15.75">
      <c r="A61" s="43" t="s">
        <v>469</v>
      </c>
      <c r="B61" s="12" t="s">
        <v>247</v>
      </c>
      <c r="C61" s="22" t="s">
        <v>575</v>
      </c>
      <c r="D61" s="45">
        <v>1681.5</v>
      </c>
    </row>
    <row r="62" spans="1:4" ht="15.75">
      <c r="A62" s="43" t="s">
        <v>470</v>
      </c>
      <c r="B62" s="12" t="s">
        <v>576</v>
      </c>
      <c r="C62" s="34" t="s">
        <v>461</v>
      </c>
      <c r="D62" s="44" t="s">
        <v>265</v>
      </c>
    </row>
    <row r="63" spans="1:4" ht="15.75">
      <c r="A63" s="43" t="s">
        <v>472</v>
      </c>
      <c r="B63" s="12" t="s">
        <v>577</v>
      </c>
      <c r="C63" s="34" t="s">
        <v>461</v>
      </c>
      <c r="D63" s="49" t="s">
        <v>266</v>
      </c>
    </row>
    <row r="64" spans="1:4" ht="25.5">
      <c r="A64" s="43" t="s">
        <v>474</v>
      </c>
      <c r="B64" s="33" t="s">
        <v>578</v>
      </c>
      <c r="C64" s="34" t="s">
        <v>461</v>
      </c>
      <c r="D64" s="46" t="s">
        <v>278</v>
      </c>
    </row>
    <row r="65" spans="1:4" ht="15.75">
      <c r="A65" s="43" t="s">
        <v>476</v>
      </c>
      <c r="B65" s="12" t="s">
        <v>579</v>
      </c>
      <c r="C65" s="35" t="s">
        <v>461</v>
      </c>
      <c r="D65" s="438">
        <v>42370</v>
      </c>
    </row>
    <row r="66" spans="1:4" ht="15.75">
      <c r="A66" s="43" t="s">
        <v>478</v>
      </c>
      <c r="B66" s="22" t="s">
        <v>279</v>
      </c>
      <c r="C66" s="457" t="s">
        <v>252</v>
      </c>
      <c r="D66" s="453">
        <v>4.894</v>
      </c>
    </row>
    <row r="67" spans="1:4" ht="26.25" thickBot="1">
      <c r="A67" s="448">
        <v>11</v>
      </c>
      <c r="B67" s="445" t="s">
        <v>264</v>
      </c>
      <c r="C67" s="449" t="s">
        <v>461</v>
      </c>
      <c r="D67" s="447" t="s">
        <v>254</v>
      </c>
    </row>
    <row r="70" ht="13.5" thickBot="1"/>
    <row r="71" spans="1:4" ht="16.5" thickBot="1">
      <c r="A71" s="30" t="s">
        <v>32</v>
      </c>
      <c r="B71" s="31" t="s">
        <v>457</v>
      </c>
      <c r="C71" s="31" t="s">
        <v>528</v>
      </c>
      <c r="D71" s="32" t="s">
        <v>459</v>
      </c>
    </row>
    <row r="72" spans="1:4" ht="15.75">
      <c r="A72" s="41" t="s">
        <v>20</v>
      </c>
      <c r="B72" s="42" t="s">
        <v>460</v>
      </c>
      <c r="C72" s="54" t="s">
        <v>461</v>
      </c>
      <c r="D72" s="55"/>
    </row>
    <row r="73" spans="1:4" ht="18.75">
      <c r="A73" s="43" t="s">
        <v>21</v>
      </c>
      <c r="B73" s="12" t="s">
        <v>573</v>
      </c>
      <c r="C73" s="34" t="s">
        <v>461</v>
      </c>
      <c r="D73" s="451" t="s">
        <v>448</v>
      </c>
    </row>
    <row r="74" spans="1:4" ht="15.75">
      <c r="A74" s="43" t="s">
        <v>22</v>
      </c>
      <c r="B74" s="12" t="s">
        <v>574</v>
      </c>
      <c r="C74" s="34" t="s">
        <v>461</v>
      </c>
      <c r="D74" s="52" t="s">
        <v>38</v>
      </c>
    </row>
    <row r="75" spans="1:4" ht="15.75">
      <c r="A75" s="43" t="s">
        <v>23</v>
      </c>
      <c r="B75" s="12" t="s">
        <v>445</v>
      </c>
      <c r="C75" s="34" t="s">
        <v>461</v>
      </c>
      <c r="D75" s="44" t="s">
        <v>280</v>
      </c>
    </row>
    <row r="76" spans="1:4" ht="25.5">
      <c r="A76" s="43" t="s">
        <v>469</v>
      </c>
      <c r="B76" s="33" t="s">
        <v>582</v>
      </c>
      <c r="C76" s="22" t="s">
        <v>575</v>
      </c>
      <c r="D76" s="45">
        <v>3.06</v>
      </c>
    </row>
    <row r="77" spans="1:4" ht="15.75">
      <c r="A77" s="43" t="s">
        <v>583</v>
      </c>
      <c r="B77" s="33" t="s">
        <v>584</v>
      </c>
      <c r="C77" s="22" t="s">
        <v>575</v>
      </c>
      <c r="D77" s="45">
        <v>3.83</v>
      </c>
    </row>
    <row r="78" spans="1:4" ht="15.75">
      <c r="A78" s="43" t="s">
        <v>470</v>
      </c>
      <c r="B78" s="12" t="s">
        <v>576</v>
      </c>
      <c r="C78" s="34" t="s">
        <v>461</v>
      </c>
      <c r="D78" s="44" t="s">
        <v>281</v>
      </c>
    </row>
    <row r="79" spans="1:4" ht="15.75">
      <c r="A79" s="43" t="s">
        <v>472</v>
      </c>
      <c r="B79" s="12" t="s">
        <v>577</v>
      </c>
      <c r="C79" s="34" t="s">
        <v>461</v>
      </c>
      <c r="D79" s="49" t="s">
        <v>39</v>
      </c>
    </row>
    <row r="80" spans="1:4" ht="25.5">
      <c r="A80" s="43" t="s">
        <v>474</v>
      </c>
      <c r="B80" s="33" t="s">
        <v>578</v>
      </c>
      <c r="C80" s="34" t="s">
        <v>461</v>
      </c>
      <c r="D80" s="46" t="s">
        <v>586</v>
      </c>
    </row>
    <row r="81" spans="1:4" ht="15.75">
      <c r="A81" s="43" t="s">
        <v>476</v>
      </c>
      <c r="B81" s="12" t="s">
        <v>579</v>
      </c>
      <c r="C81" s="35" t="s">
        <v>461</v>
      </c>
      <c r="D81" s="438">
        <v>42370</v>
      </c>
    </row>
    <row r="82" spans="1:4" ht="27.75" customHeight="1">
      <c r="A82" s="47">
        <v>10</v>
      </c>
      <c r="B82" s="12" t="s">
        <v>251</v>
      </c>
      <c r="C82" s="6" t="s">
        <v>282</v>
      </c>
      <c r="D82" s="458" t="s">
        <v>283</v>
      </c>
    </row>
    <row r="83" spans="1:4" ht="31.5">
      <c r="A83" s="53">
        <v>11</v>
      </c>
      <c r="B83" s="33" t="s">
        <v>587</v>
      </c>
      <c r="C83" s="5" t="s">
        <v>284</v>
      </c>
      <c r="D83" s="51">
        <v>2.5</v>
      </c>
    </row>
    <row r="84" spans="1:4" ht="32.25" customHeight="1">
      <c r="A84" s="53" t="s">
        <v>285</v>
      </c>
      <c r="B84" s="33" t="s">
        <v>286</v>
      </c>
      <c r="C84" s="5" t="s">
        <v>284</v>
      </c>
      <c r="D84" s="51">
        <v>4.5</v>
      </c>
    </row>
    <row r="85" spans="1:4" ht="28.5" customHeight="1">
      <c r="A85" s="47">
        <v>12</v>
      </c>
      <c r="B85" s="33" t="s">
        <v>581</v>
      </c>
      <c r="C85" s="6"/>
      <c r="D85" s="46" t="s">
        <v>589</v>
      </c>
    </row>
    <row r="86" spans="1:4" s="36" customFormat="1" ht="26.25" thickBot="1">
      <c r="A86" s="448" t="s">
        <v>287</v>
      </c>
      <c r="B86" s="445" t="s">
        <v>581</v>
      </c>
      <c r="C86" s="459"/>
      <c r="D86" s="447" t="s">
        <v>288</v>
      </c>
    </row>
    <row r="87" s="36" customFormat="1" ht="12.75"/>
    <row r="88" s="36" customFormat="1" ht="38.25">
      <c r="B88" s="460" t="s">
        <v>289</v>
      </c>
    </row>
    <row r="89" s="36" customFormat="1" ht="12.75"/>
    <row r="90" s="36" customFormat="1" ht="13.5" thickBot="1"/>
    <row r="91" spans="1:4" ht="16.5" thickBot="1">
      <c r="A91" s="30" t="s">
        <v>32</v>
      </c>
      <c r="B91" s="31" t="s">
        <v>457</v>
      </c>
      <c r="C91" s="31" t="s">
        <v>528</v>
      </c>
      <c r="D91" s="32" t="s">
        <v>459</v>
      </c>
    </row>
    <row r="92" spans="1:4" ht="16.5" thickBot="1">
      <c r="A92" s="433" t="s">
        <v>20</v>
      </c>
      <c r="B92" s="434" t="s">
        <v>460</v>
      </c>
      <c r="C92" s="435" t="s">
        <v>461</v>
      </c>
      <c r="D92" s="436"/>
    </row>
    <row r="93" spans="1:4" ht="19.5">
      <c r="A93" s="43" t="s">
        <v>21</v>
      </c>
      <c r="B93" s="12" t="s">
        <v>573</v>
      </c>
      <c r="C93" s="6" t="s">
        <v>461</v>
      </c>
      <c r="D93" s="437" t="s">
        <v>290</v>
      </c>
    </row>
    <row r="94" spans="1:4" ht="15.75">
      <c r="A94" s="43" t="s">
        <v>22</v>
      </c>
      <c r="B94" s="12" t="s">
        <v>574</v>
      </c>
      <c r="C94" s="34" t="s">
        <v>461</v>
      </c>
      <c r="D94" s="44" t="s">
        <v>291</v>
      </c>
    </row>
    <row r="95" spans="1:4" ht="15.75">
      <c r="A95" s="43" t="s">
        <v>23</v>
      </c>
      <c r="B95" s="12" t="s">
        <v>445</v>
      </c>
      <c r="C95" s="34" t="s">
        <v>461</v>
      </c>
      <c r="D95" s="44" t="s">
        <v>292</v>
      </c>
    </row>
    <row r="96" spans="1:4" ht="15.75">
      <c r="A96" s="43" t="s">
        <v>469</v>
      </c>
      <c r="B96" s="12" t="s">
        <v>247</v>
      </c>
      <c r="C96" s="22" t="s">
        <v>575</v>
      </c>
      <c r="D96" s="45">
        <v>5118</v>
      </c>
    </row>
    <row r="97" spans="1:4" ht="15.75">
      <c r="A97" s="43" t="s">
        <v>470</v>
      </c>
      <c r="B97" s="12" t="s">
        <v>576</v>
      </c>
      <c r="C97" s="34" t="s">
        <v>461</v>
      </c>
      <c r="D97" s="44" t="s">
        <v>293</v>
      </c>
    </row>
    <row r="98" spans="1:4" ht="15.75">
      <c r="A98" s="43" t="s">
        <v>472</v>
      </c>
      <c r="B98" s="12" t="s">
        <v>577</v>
      </c>
      <c r="C98" s="34" t="s">
        <v>461</v>
      </c>
      <c r="D98" s="49"/>
    </row>
    <row r="99" spans="1:4" ht="25.5">
      <c r="A99" s="43" t="s">
        <v>474</v>
      </c>
      <c r="B99" s="33" t="s">
        <v>578</v>
      </c>
      <c r="C99" s="34" t="s">
        <v>461</v>
      </c>
      <c r="D99" s="46" t="s">
        <v>294</v>
      </c>
    </row>
    <row r="100" spans="1:4" ht="15.75">
      <c r="A100" s="43" t="s">
        <v>476</v>
      </c>
      <c r="B100" s="12" t="s">
        <v>579</v>
      </c>
      <c r="C100" s="35" t="s">
        <v>461</v>
      </c>
      <c r="D100" s="438">
        <v>42370</v>
      </c>
    </row>
    <row r="101" spans="1:4" ht="15.75">
      <c r="A101" s="43" t="s">
        <v>478</v>
      </c>
      <c r="B101" s="22" t="s">
        <v>251</v>
      </c>
      <c r="C101" s="439" t="s">
        <v>263</v>
      </c>
      <c r="D101" s="45">
        <v>13</v>
      </c>
    </row>
    <row r="102" spans="1:4" ht="26.25" thickBot="1">
      <c r="A102" s="448">
        <v>11</v>
      </c>
      <c r="B102" s="445" t="s">
        <v>264</v>
      </c>
      <c r="C102" s="449" t="s">
        <v>461</v>
      </c>
      <c r="D102" s="447" t="s">
        <v>295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04"/>
  <sheetViews>
    <sheetView workbookViewId="0" topLeftCell="B1">
      <selection activeCell="B14" sqref="B14"/>
    </sheetView>
  </sheetViews>
  <sheetFormatPr defaultColWidth="9.140625" defaultRowHeight="12.75"/>
  <cols>
    <col min="2" max="2" width="61.28125" style="0" customWidth="1"/>
    <col min="3" max="3" width="19.8515625" style="0" customWidth="1"/>
    <col min="4" max="4" width="62.140625" style="0" customWidth="1"/>
  </cols>
  <sheetData>
    <row r="1" spans="1:4" ht="14.25">
      <c r="A1" s="29" t="s">
        <v>571</v>
      </c>
      <c r="B1" s="2"/>
      <c r="C1" s="2"/>
      <c r="D1" s="2"/>
    </row>
    <row r="2" spans="1:4" ht="14.25">
      <c r="A2" s="29" t="s">
        <v>572</v>
      </c>
      <c r="B2" s="2"/>
      <c r="C2" s="2"/>
      <c r="D2" s="2"/>
    </row>
    <row r="3" spans="1:4" ht="12.75">
      <c r="A3" s="2"/>
      <c r="B3" s="2"/>
      <c r="C3" s="2"/>
      <c r="D3" s="2"/>
    </row>
    <row r="4" ht="12.75">
      <c r="D4" s="432" t="s">
        <v>296</v>
      </c>
    </row>
    <row r="5" ht="13.5" thickBot="1"/>
    <row r="6" spans="1:4" ht="16.5" thickBot="1">
      <c r="A6" s="30" t="s">
        <v>32</v>
      </c>
      <c r="B6" s="31" t="s">
        <v>457</v>
      </c>
      <c r="C6" s="31" t="s">
        <v>528</v>
      </c>
      <c r="D6" s="32" t="s">
        <v>459</v>
      </c>
    </row>
    <row r="7" spans="1:4" ht="16.5" thickBot="1">
      <c r="A7" s="433" t="s">
        <v>20</v>
      </c>
      <c r="B7" s="434" t="s">
        <v>460</v>
      </c>
      <c r="C7" s="435" t="s">
        <v>461</v>
      </c>
      <c r="D7" s="436"/>
    </row>
    <row r="8" spans="1:4" ht="19.5">
      <c r="A8" s="43" t="s">
        <v>21</v>
      </c>
      <c r="B8" s="12" t="s">
        <v>573</v>
      </c>
      <c r="C8" s="6" t="s">
        <v>461</v>
      </c>
      <c r="D8" s="437" t="s">
        <v>244</v>
      </c>
    </row>
    <row r="9" spans="1:4" ht="15.75">
      <c r="A9" s="43" t="s">
        <v>22</v>
      </c>
      <c r="B9" s="12" t="s">
        <v>574</v>
      </c>
      <c r="C9" s="34" t="s">
        <v>461</v>
      </c>
      <c r="D9" s="44" t="s">
        <v>245</v>
      </c>
    </row>
    <row r="10" spans="1:4" ht="15.75">
      <c r="A10" s="43" t="s">
        <v>23</v>
      </c>
      <c r="B10" s="12" t="s">
        <v>445</v>
      </c>
      <c r="C10" s="34" t="s">
        <v>461</v>
      </c>
      <c r="D10" s="44" t="s">
        <v>246</v>
      </c>
    </row>
    <row r="11" spans="1:4" ht="15.75">
      <c r="A11" s="43" t="s">
        <v>469</v>
      </c>
      <c r="B11" s="12" t="s">
        <v>247</v>
      </c>
      <c r="C11" s="22" t="s">
        <v>575</v>
      </c>
      <c r="D11" s="461">
        <v>31.59</v>
      </c>
    </row>
    <row r="12" spans="1:4" ht="15.75">
      <c r="A12" s="43" t="s">
        <v>470</v>
      </c>
      <c r="B12" s="12" t="s">
        <v>576</v>
      </c>
      <c r="C12" s="34" t="s">
        <v>461</v>
      </c>
      <c r="D12" s="44" t="s">
        <v>248</v>
      </c>
    </row>
    <row r="13" spans="1:4" ht="15.75">
      <c r="A13" s="43" t="s">
        <v>472</v>
      </c>
      <c r="B13" s="12" t="s">
        <v>577</v>
      </c>
      <c r="C13" s="34" t="s">
        <v>461</v>
      </c>
      <c r="D13" s="44" t="s">
        <v>249</v>
      </c>
    </row>
    <row r="14" spans="1:4" ht="31.5">
      <c r="A14" s="43" t="s">
        <v>474</v>
      </c>
      <c r="B14" s="33" t="s">
        <v>578</v>
      </c>
      <c r="C14" s="34" t="s">
        <v>461</v>
      </c>
      <c r="D14" s="46" t="s">
        <v>250</v>
      </c>
    </row>
    <row r="15" spans="1:4" ht="15.75">
      <c r="A15" s="43" t="s">
        <v>476</v>
      </c>
      <c r="B15" s="12" t="s">
        <v>579</v>
      </c>
      <c r="C15" s="35" t="s">
        <v>461</v>
      </c>
      <c r="D15" s="438">
        <v>42552</v>
      </c>
    </row>
    <row r="16" spans="1:4" ht="15.75">
      <c r="A16" s="43" t="s">
        <v>478</v>
      </c>
      <c r="B16" s="22" t="s">
        <v>251</v>
      </c>
      <c r="C16" s="439" t="s">
        <v>252</v>
      </c>
      <c r="D16" s="440">
        <v>6.597</v>
      </c>
    </row>
    <row r="17" spans="1:4" ht="25.5">
      <c r="A17" s="47">
        <v>11</v>
      </c>
      <c r="B17" s="33" t="s">
        <v>253</v>
      </c>
      <c r="C17" s="441" t="s">
        <v>461</v>
      </c>
      <c r="D17" s="46" t="s">
        <v>254</v>
      </c>
    </row>
    <row r="18" spans="1:4" ht="15.75">
      <c r="A18" s="442" t="s">
        <v>255</v>
      </c>
      <c r="B18" s="12" t="s">
        <v>256</v>
      </c>
      <c r="C18" s="443" t="s">
        <v>257</v>
      </c>
      <c r="D18" s="444">
        <v>0.03</v>
      </c>
    </row>
    <row r="19" spans="1:4" ht="26.25" thickBot="1">
      <c r="A19" s="48" t="s">
        <v>258</v>
      </c>
      <c r="B19" s="445" t="s">
        <v>259</v>
      </c>
      <c r="C19" s="446" t="s">
        <v>461</v>
      </c>
      <c r="D19" s="447" t="s">
        <v>260</v>
      </c>
    </row>
    <row r="22" ht="13.5" thickBot="1"/>
    <row r="23" spans="1:4" ht="16.5" thickBot="1">
      <c r="A23" s="30" t="s">
        <v>32</v>
      </c>
      <c r="B23" s="31" t="s">
        <v>457</v>
      </c>
      <c r="C23" s="31" t="s">
        <v>528</v>
      </c>
      <c r="D23" s="32" t="s">
        <v>459</v>
      </c>
    </row>
    <row r="24" spans="1:4" ht="16.5" thickBot="1">
      <c r="A24" s="433" t="s">
        <v>20</v>
      </c>
      <c r="B24" s="434" t="s">
        <v>460</v>
      </c>
      <c r="C24" s="435" t="s">
        <v>461</v>
      </c>
      <c r="D24" s="436"/>
    </row>
    <row r="25" spans="1:4" ht="19.5">
      <c r="A25" s="43" t="s">
        <v>21</v>
      </c>
      <c r="B25" s="12" t="s">
        <v>573</v>
      </c>
      <c r="C25" s="6" t="s">
        <v>461</v>
      </c>
      <c r="D25" s="437" t="s">
        <v>261</v>
      </c>
    </row>
    <row r="26" spans="1:4" ht="15.75">
      <c r="A26" s="43" t="s">
        <v>22</v>
      </c>
      <c r="B26" s="12" t="s">
        <v>574</v>
      </c>
      <c r="C26" s="34" t="s">
        <v>461</v>
      </c>
      <c r="D26" s="44" t="s">
        <v>245</v>
      </c>
    </row>
    <row r="27" spans="1:4" ht="15.75">
      <c r="A27" s="43" t="s">
        <v>23</v>
      </c>
      <c r="B27" s="12" t="s">
        <v>445</v>
      </c>
      <c r="C27" s="34" t="s">
        <v>461</v>
      </c>
      <c r="D27" s="44" t="s">
        <v>246</v>
      </c>
    </row>
    <row r="28" spans="1:4" ht="15.75">
      <c r="A28" s="43" t="s">
        <v>469</v>
      </c>
      <c r="B28" s="12" t="s">
        <v>247</v>
      </c>
      <c r="C28" s="22" t="s">
        <v>575</v>
      </c>
      <c r="D28" s="461">
        <v>22.81</v>
      </c>
    </row>
    <row r="29" spans="1:4" ht="15.75">
      <c r="A29" s="43" t="s">
        <v>470</v>
      </c>
      <c r="B29" s="12" t="s">
        <v>576</v>
      </c>
      <c r="C29" s="34" t="s">
        <v>461</v>
      </c>
      <c r="D29" s="44" t="s">
        <v>248</v>
      </c>
    </row>
    <row r="30" spans="1:4" ht="15.75">
      <c r="A30" s="43" t="s">
        <v>472</v>
      </c>
      <c r="B30" s="12" t="s">
        <v>577</v>
      </c>
      <c r="C30" s="34" t="s">
        <v>461</v>
      </c>
      <c r="D30" s="49" t="s">
        <v>249</v>
      </c>
    </row>
    <row r="31" spans="1:4" ht="25.5">
      <c r="A31" s="43" t="s">
        <v>474</v>
      </c>
      <c r="B31" s="33" t="s">
        <v>578</v>
      </c>
      <c r="C31" s="34" t="s">
        <v>461</v>
      </c>
      <c r="D31" s="46" t="s">
        <v>262</v>
      </c>
    </row>
    <row r="32" spans="1:4" ht="15.75">
      <c r="A32" s="43" t="s">
        <v>476</v>
      </c>
      <c r="B32" s="12" t="s">
        <v>579</v>
      </c>
      <c r="C32" s="35" t="s">
        <v>461</v>
      </c>
      <c r="D32" s="438">
        <v>42552</v>
      </c>
    </row>
    <row r="33" spans="1:4" ht="15.75">
      <c r="A33" s="43" t="s">
        <v>478</v>
      </c>
      <c r="B33" s="22" t="s">
        <v>251</v>
      </c>
      <c r="C33" s="439" t="s">
        <v>263</v>
      </c>
      <c r="D33" s="45">
        <v>8.208</v>
      </c>
    </row>
    <row r="34" spans="1:4" ht="26.25" thickBot="1">
      <c r="A34" s="448">
        <v>11</v>
      </c>
      <c r="B34" s="445" t="s">
        <v>264</v>
      </c>
      <c r="C34" s="449" t="s">
        <v>461</v>
      </c>
      <c r="D34" s="447" t="s">
        <v>254</v>
      </c>
    </row>
    <row r="37" ht="13.5" thickBot="1"/>
    <row r="38" spans="1:4" ht="16.5" thickBot="1">
      <c r="A38" s="30" t="s">
        <v>32</v>
      </c>
      <c r="B38" s="31" t="s">
        <v>457</v>
      </c>
      <c r="C38" s="31" t="s">
        <v>528</v>
      </c>
      <c r="D38" s="32" t="s">
        <v>459</v>
      </c>
    </row>
    <row r="39" spans="1:4" ht="15.75">
      <c r="A39" s="433" t="s">
        <v>20</v>
      </c>
      <c r="B39" s="434" t="s">
        <v>460</v>
      </c>
      <c r="C39" s="435" t="s">
        <v>461</v>
      </c>
      <c r="D39" s="450"/>
    </row>
    <row r="40" spans="1:4" ht="18.75">
      <c r="A40" s="43" t="s">
        <v>21</v>
      </c>
      <c r="B40" s="12" t="s">
        <v>573</v>
      </c>
      <c r="C40" s="34" t="s">
        <v>461</v>
      </c>
      <c r="D40" s="451" t="s">
        <v>447</v>
      </c>
    </row>
    <row r="41" spans="1:4" ht="15.75">
      <c r="A41" s="43" t="s">
        <v>22</v>
      </c>
      <c r="B41" s="12" t="s">
        <v>574</v>
      </c>
      <c r="C41" s="34" t="s">
        <v>461</v>
      </c>
      <c r="D41" s="44" t="s">
        <v>245</v>
      </c>
    </row>
    <row r="42" spans="1:4" ht="15.75">
      <c r="A42" s="43" t="s">
        <v>23</v>
      </c>
      <c r="B42" s="12" t="s">
        <v>445</v>
      </c>
      <c r="C42" s="34" t="s">
        <v>461</v>
      </c>
      <c r="D42" s="44" t="s">
        <v>175</v>
      </c>
    </row>
    <row r="43" spans="1:4" ht="15.75">
      <c r="A43" s="43" t="s">
        <v>469</v>
      </c>
      <c r="B43" s="12" t="s">
        <v>247</v>
      </c>
      <c r="C43" s="22" t="s">
        <v>575</v>
      </c>
      <c r="D43" s="461">
        <v>1720.44</v>
      </c>
    </row>
    <row r="44" spans="1:4" ht="15.75">
      <c r="A44" s="43" t="s">
        <v>470</v>
      </c>
      <c r="B44" s="12" t="s">
        <v>576</v>
      </c>
      <c r="C44" s="34" t="s">
        <v>461</v>
      </c>
      <c r="D44" s="44" t="s">
        <v>265</v>
      </c>
    </row>
    <row r="45" spans="1:4" ht="15.75">
      <c r="A45" s="43" t="s">
        <v>472</v>
      </c>
      <c r="B45" s="12" t="s">
        <v>577</v>
      </c>
      <c r="C45" s="34" t="s">
        <v>461</v>
      </c>
      <c r="D45" s="49" t="s">
        <v>266</v>
      </c>
    </row>
    <row r="46" spans="1:4" ht="31.5">
      <c r="A46" s="43" t="s">
        <v>474</v>
      </c>
      <c r="B46" s="33" t="s">
        <v>578</v>
      </c>
      <c r="C46" s="34" t="s">
        <v>461</v>
      </c>
      <c r="D46" s="46" t="s">
        <v>267</v>
      </c>
    </row>
    <row r="47" spans="1:4" ht="15.75">
      <c r="A47" s="43" t="s">
        <v>476</v>
      </c>
      <c r="B47" s="12" t="s">
        <v>579</v>
      </c>
      <c r="C47" s="35" t="s">
        <v>461</v>
      </c>
      <c r="D47" s="438">
        <v>42552</v>
      </c>
    </row>
    <row r="48" spans="1:4" ht="15.75">
      <c r="A48" s="43" t="s">
        <v>478</v>
      </c>
      <c r="B48" s="22" t="s">
        <v>268</v>
      </c>
      <c r="C48" s="452" t="s">
        <v>269</v>
      </c>
      <c r="D48" s="453">
        <v>0.0323</v>
      </c>
    </row>
    <row r="49" spans="1:4" ht="15.75">
      <c r="A49" s="43" t="s">
        <v>270</v>
      </c>
      <c r="B49" s="22" t="s">
        <v>271</v>
      </c>
      <c r="C49" s="452" t="s">
        <v>269</v>
      </c>
      <c r="D49" s="454">
        <v>0.0283</v>
      </c>
    </row>
    <row r="50" spans="1:4" ht="15.75">
      <c r="A50" s="43" t="s">
        <v>272</v>
      </c>
      <c r="B50" s="22" t="s">
        <v>273</v>
      </c>
      <c r="C50" s="452" t="s">
        <v>269</v>
      </c>
      <c r="D50" s="454">
        <v>0.0243</v>
      </c>
    </row>
    <row r="51" spans="1:4" ht="15.75">
      <c r="A51" s="43" t="s">
        <v>274</v>
      </c>
      <c r="B51" s="22" t="s">
        <v>275</v>
      </c>
      <c r="C51" s="452" t="s">
        <v>269</v>
      </c>
      <c r="D51" s="51">
        <v>0.0254</v>
      </c>
    </row>
    <row r="52" spans="1:4" ht="25.5">
      <c r="A52" s="47">
        <v>11</v>
      </c>
      <c r="B52" s="33" t="s">
        <v>581</v>
      </c>
      <c r="C52" s="441" t="s">
        <v>461</v>
      </c>
      <c r="D52" s="455" t="s">
        <v>276</v>
      </c>
    </row>
    <row r="53" ht="15.75">
      <c r="B53" s="456" t="s">
        <v>304</v>
      </c>
    </row>
    <row r="55" ht="13.5" thickBot="1"/>
    <row r="56" spans="1:4" ht="16.5" thickBot="1">
      <c r="A56" s="30" t="s">
        <v>32</v>
      </c>
      <c r="B56" s="31" t="s">
        <v>457</v>
      </c>
      <c r="C56" s="31" t="s">
        <v>528</v>
      </c>
      <c r="D56" s="32" t="s">
        <v>459</v>
      </c>
    </row>
    <row r="57" spans="1:4" ht="15.75">
      <c r="A57" s="433" t="s">
        <v>20</v>
      </c>
      <c r="B57" s="434" t="s">
        <v>460</v>
      </c>
      <c r="C57" s="435" t="s">
        <v>461</v>
      </c>
      <c r="D57" s="450"/>
    </row>
    <row r="58" spans="1:4" ht="18.75">
      <c r="A58" s="43" t="s">
        <v>21</v>
      </c>
      <c r="B58" s="12" t="s">
        <v>573</v>
      </c>
      <c r="C58" s="34" t="s">
        <v>461</v>
      </c>
      <c r="D58" s="451" t="s">
        <v>277</v>
      </c>
    </row>
    <row r="59" spans="1:4" ht="15.75">
      <c r="A59" s="43" t="s">
        <v>22</v>
      </c>
      <c r="B59" s="12" t="s">
        <v>574</v>
      </c>
      <c r="C59" s="34" t="s">
        <v>461</v>
      </c>
      <c r="D59" s="44" t="s">
        <v>245</v>
      </c>
    </row>
    <row r="60" spans="1:4" ht="15.75">
      <c r="A60" s="43" t="s">
        <v>23</v>
      </c>
      <c r="B60" s="12" t="s">
        <v>445</v>
      </c>
      <c r="C60" s="34" t="s">
        <v>461</v>
      </c>
      <c r="D60" s="44" t="s">
        <v>175</v>
      </c>
    </row>
    <row r="61" spans="1:4" ht="15.75">
      <c r="A61" s="43" t="s">
        <v>469</v>
      </c>
      <c r="B61" s="12" t="s">
        <v>247</v>
      </c>
      <c r="C61" s="22" t="s">
        <v>297</v>
      </c>
      <c r="D61" s="461">
        <v>1720.44</v>
      </c>
    </row>
    <row r="62" spans="1:4" ht="15.75">
      <c r="A62" s="43" t="s">
        <v>470</v>
      </c>
      <c r="B62" s="12" t="s">
        <v>576</v>
      </c>
      <c r="C62" s="34" t="s">
        <v>461</v>
      </c>
      <c r="D62" s="44" t="s">
        <v>265</v>
      </c>
    </row>
    <row r="63" spans="1:4" ht="15.75">
      <c r="A63" s="43" t="s">
        <v>472</v>
      </c>
      <c r="B63" s="12" t="s">
        <v>577</v>
      </c>
      <c r="C63" s="34" t="s">
        <v>461</v>
      </c>
      <c r="D63" s="49" t="s">
        <v>266</v>
      </c>
    </row>
    <row r="64" spans="1:4" ht="25.5">
      <c r="A64" s="43" t="s">
        <v>474</v>
      </c>
      <c r="B64" s="33" t="s">
        <v>578</v>
      </c>
      <c r="C64" s="34" t="s">
        <v>461</v>
      </c>
      <c r="D64" s="46" t="s">
        <v>278</v>
      </c>
    </row>
    <row r="65" spans="1:4" ht="15.75">
      <c r="A65" s="43" t="s">
        <v>476</v>
      </c>
      <c r="B65" s="12" t="s">
        <v>579</v>
      </c>
      <c r="C65" s="35" t="s">
        <v>461</v>
      </c>
      <c r="D65" s="438">
        <v>42552</v>
      </c>
    </row>
    <row r="66" spans="1:4" ht="15.75">
      <c r="A66" s="43" t="s">
        <v>478</v>
      </c>
      <c r="B66" s="22" t="s">
        <v>279</v>
      </c>
      <c r="C66" s="457" t="s">
        <v>252</v>
      </c>
      <c r="D66" s="453">
        <v>3.496</v>
      </c>
    </row>
    <row r="67" spans="1:4" ht="26.25" thickBot="1">
      <c r="A67" s="448">
        <v>11</v>
      </c>
      <c r="B67" s="445" t="s">
        <v>264</v>
      </c>
      <c r="C67" s="449" t="s">
        <v>461</v>
      </c>
      <c r="D67" s="447" t="s">
        <v>254</v>
      </c>
    </row>
    <row r="70" ht="13.5" thickBot="1"/>
    <row r="71" spans="1:4" ht="16.5" thickBot="1">
      <c r="A71" s="30" t="s">
        <v>32</v>
      </c>
      <c r="B71" s="31" t="s">
        <v>457</v>
      </c>
      <c r="C71" s="31" t="s">
        <v>528</v>
      </c>
      <c r="D71" s="32" t="s">
        <v>459</v>
      </c>
    </row>
    <row r="72" spans="1:4" ht="15.75">
      <c r="A72" s="41" t="s">
        <v>20</v>
      </c>
      <c r="B72" s="42" t="s">
        <v>460</v>
      </c>
      <c r="C72" s="54" t="s">
        <v>461</v>
      </c>
      <c r="D72" s="55"/>
    </row>
    <row r="73" spans="1:4" ht="18.75">
      <c r="A73" s="43" t="s">
        <v>21</v>
      </c>
      <c r="B73" s="12" t="s">
        <v>573</v>
      </c>
      <c r="C73" s="34" t="s">
        <v>461</v>
      </c>
      <c r="D73" s="451" t="s">
        <v>448</v>
      </c>
    </row>
    <row r="74" spans="1:4" ht="15.75">
      <c r="A74" s="43" t="s">
        <v>22</v>
      </c>
      <c r="B74" s="12" t="s">
        <v>574</v>
      </c>
      <c r="C74" s="34" t="s">
        <v>461</v>
      </c>
      <c r="D74" s="52" t="s">
        <v>38</v>
      </c>
    </row>
    <row r="75" spans="1:4" ht="15.75">
      <c r="A75" s="43" t="s">
        <v>23</v>
      </c>
      <c r="B75" s="12" t="s">
        <v>445</v>
      </c>
      <c r="C75" s="34" t="s">
        <v>461</v>
      </c>
      <c r="D75" s="44" t="s">
        <v>280</v>
      </c>
    </row>
    <row r="76" spans="1:4" ht="25.5">
      <c r="A76" s="43" t="s">
        <v>469</v>
      </c>
      <c r="B76" s="33" t="s">
        <v>582</v>
      </c>
      <c r="C76" s="22" t="s">
        <v>575</v>
      </c>
      <c r="D76" s="461">
        <v>3.23</v>
      </c>
    </row>
    <row r="77" spans="1:4" ht="15.75">
      <c r="A77" s="43" t="s">
        <v>583</v>
      </c>
      <c r="B77" s="33" t="s">
        <v>584</v>
      </c>
      <c r="C77" s="22" t="s">
        <v>575</v>
      </c>
      <c r="D77" s="461">
        <v>4.05</v>
      </c>
    </row>
    <row r="78" spans="1:4" ht="15.75">
      <c r="A78" s="43" t="s">
        <v>470</v>
      </c>
      <c r="B78" s="12" t="s">
        <v>576</v>
      </c>
      <c r="C78" s="34" t="s">
        <v>461</v>
      </c>
      <c r="D78" s="44" t="s">
        <v>281</v>
      </c>
    </row>
    <row r="79" spans="1:4" ht="15.75">
      <c r="A79" s="43" t="s">
        <v>472</v>
      </c>
      <c r="B79" s="12" t="s">
        <v>577</v>
      </c>
      <c r="C79" s="34" t="s">
        <v>461</v>
      </c>
      <c r="D79" s="49" t="s">
        <v>39</v>
      </c>
    </row>
    <row r="80" spans="1:4" ht="25.5">
      <c r="A80" s="43" t="s">
        <v>474</v>
      </c>
      <c r="B80" s="33" t="s">
        <v>578</v>
      </c>
      <c r="C80" s="34" t="s">
        <v>461</v>
      </c>
      <c r="D80" s="46" t="s">
        <v>586</v>
      </c>
    </row>
    <row r="81" spans="1:4" ht="15.75">
      <c r="A81" s="43" t="s">
        <v>476</v>
      </c>
      <c r="B81" s="12" t="s">
        <v>579</v>
      </c>
      <c r="C81" s="35" t="s">
        <v>461</v>
      </c>
      <c r="D81" s="438">
        <v>42552</v>
      </c>
    </row>
    <row r="82" spans="1:4" ht="27.75" customHeight="1">
      <c r="A82" s="47">
        <v>10</v>
      </c>
      <c r="B82" s="12" t="s">
        <v>251</v>
      </c>
      <c r="C82" s="6" t="s">
        <v>282</v>
      </c>
      <c r="D82" s="458" t="s">
        <v>283</v>
      </c>
    </row>
    <row r="83" spans="1:4" ht="31.5">
      <c r="A83" s="53">
        <v>11</v>
      </c>
      <c r="B83" s="33" t="s">
        <v>587</v>
      </c>
      <c r="C83" s="5" t="s">
        <v>284</v>
      </c>
      <c r="D83" s="51">
        <v>2.5</v>
      </c>
    </row>
    <row r="84" spans="1:4" ht="32.25" customHeight="1">
      <c r="A84" s="53" t="s">
        <v>285</v>
      </c>
      <c r="B84" s="33" t="s">
        <v>286</v>
      </c>
      <c r="C84" s="5" t="s">
        <v>284</v>
      </c>
      <c r="D84" s="51">
        <v>4.5</v>
      </c>
    </row>
    <row r="85" spans="1:4" ht="28.5" customHeight="1">
      <c r="A85" s="47">
        <v>12</v>
      </c>
      <c r="B85" s="33" t="s">
        <v>581</v>
      </c>
      <c r="C85" s="6"/>
      <c r="D85" s="46" t="s">
        <v>589</v>
      </c>
    </row>
    <row r="86" spans="1:4" s="36" customFormat="1" ht="26.25" thickBot="1">
      <c r="A86" s="448" t="s">
        <v>287</v>
      </c>
      <c r="B86" s="445" t="s">
        <v>581</v>
      </c>
      <c r="C86" s="459"/>
      <c r="D86" s="447" t="s">
        <v>288</v>
      </c>
    </row>
    <row r="87" s="36" customFormat="1" ht="12.75"/>
    <row r="88" s="36" customFormat="1" ht="38.25">
      <c r="B88" s="460" t="s">
        <v>289</v>
      </c>
    </row>
    <row r="89" s="36" customFormat="1" ht="12.75"/>
    <row r="90" s="36" customFormat="1" ht="13.5" thickBot="1"/>
    <row r="91" spans="1:4" ht="16.5" thickBot="1">
      <c r="A91" s="30" t="s">
        <v>32</v>
      </c>
      <c r="B91" s="31" t="s">
        <v>457</v>
      </c>
      <c r="C91" s="31" t="s">
        <v>528</v>
      </c>
      <c r="D91" s="32" t="s">
        <v>459</v>
      </c>
    </row>
    <row r="92" spans="1:4" ht="16.5" thickBot="1">
      <c r="A92" s="433" t="s">
        <v>20</v>
      </c>
      <c r="B92" s="434" t="s">
        <v>460</v>
      </c>
      <c r="C92" s="435" t="s">
        <v>461</v>
      </c>
      <c r="D92" s="436"/>
    </row>
    <row r="93" spans="1:4" ht="19.5">
      <c r="A93" s="43" t="s">
        <v>21</v>
      </c>
      <c r="B93" s="12" t="s">
        <v>573</v>
      </c>
      <c r="C93" s="6" t="s">
        <v>461</v>
      </c>
      <c r="D93" s="437" t="s">
        <v>290</v>
      </c>
    </row>
    <row r="94" spans="1:4" ht="15.75">
      <c r="A94" s="43" t="s">
        <v>22</v>
      </c>
      <c r="B94" s="12" t="s">
        <v>574</v>
      </c>
      <c r="C94" s="34" t="s">
        <v>461</v>
      </c>
      <c r="D94" s="44" t="s">
        <v>291</v>
      </c>
    </row>
    <row r="95" spans="1:4" ht="15.75">
      <c r="A95" s="43"/>
      <c r="B95" s="12" t="s">
        <v>298</v>
      </c>
      <c r="C95" s="34" t="s">
        <v>299</v>
      </c>
      <c r="D95" s="462">
        <v>67.86</v>
      </c>
    </row>
    <row r="96" spans="1:4" ht="15.75">
      <c r="A96" s="43" t="s">
        <v>469</v>
      </c>
      <c r="B96" s="12" t="s">
        <v>300</v>
      </c>
      <c r="C96" s="22" t="s">
        <v>301</v>
      </c>
      <c r="D96" s="461">
        <v>5220</v>
      </c>
    </row>
    <row r="97" spans="1:4" ht="25.5">
      <c r="A97" s="43" t="s">
        <v>470</v>
      </c>
      <c r="B97" s="12" t="s">
        <v>576</v>
      </c>
      <c r="C97" s="34" t="s">
        <v>461</v>
      </c>
      <c r="D97" s="52" t="s">
        <v>302</v>
      </c>
    </row>
    <row r="98" spans="1:4" ht="15.75">
      <c r="A98" s="43" t="s">
        <v>472</v>
      </c>
      <c r="B98" s="12" t="s">
        <v>577</v>
      </c>
      <c r="C98" s="34" t="s">
        <v>461</v>
      </c>
      <c r="D98" s="49"/>
    </row>
    <row r="99" spans="1:4" ht="25.5">
      <c r="A99" s="43" t="s">
        <v>474</v>
      </c>
      <c r="B99" s="33" t="s">
        <v>578</v>
      </c>
      <c r="C99" s="34" t="s">
        <v>461</v>
      </c>
      <c r="D99" s="46" t="s">
        <v>294</v>
      </c>
    </row>
    <row r="100" spans="1:4" ht="15.75">
      <c r="A100" s="43" t="s">
        <v>476</v>
      </c>
      <c r="B100" s="12" t="s">
        <v>579</v>
      </c>
      <c r="C100" s="35" t="s">
        <v>461</v>
      </c>
      <c r="D100" s="438">
        <v>42552</v>
      </c>
    </row>
    <row r="101" spans="1:4" ht="15.75">
      <c r="A101" s="43" t="s">
        <v>478</v>
      </c>
      <c r="B101" s="22" t="s">
        <v>251</v>
      </c>
      <c r="C101" s="439" t="s">
        <v>263</v>
      </c>
      <c r="D101" s="45">
        <v>13</v>
      </c>
    </row>
    <row r="102" spans="1:4" ht="26.25" thickBot="1">
      <c r="A102" s="448">
        <v>11</v>
      </c>
      <c r="B102" s="445" t="s">
        <v>264</v>
      </c>
      <c r="C102" s="449" t="s">
        <v>461</v>
      </c>
      <c r="D102" s="447" t="s">
        <v>295</v>
      </c>
    </row>
    <row r="104" ht="12.75">
      <c r="B104" t="s">
        <v>303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03"/>
  <sheetViews>
    <sheetView workbookViewId="0" topLeftCell="A13">
      <selection activeCell="D109" sqref="D109"/>
    </sheetView>
  </sheetViews>
  <sheetFormatPr defaultColWidth="9.140625" defaultRowHeight="12.75"/>
  <cols>
    <col min="2" max="2" width="61.28125" style="0" customWidth="1"/>
    <col min="3" max="3" width="19.8515625" style="0" customWidth="1"/>
    <col min="4" max="4" width="62.140625" style="0" customWidth="1"/>
  </cols>
  <sheetData>
    <row r="1" spans="1:4" ht="14.25">
      <c r="A1" s="29" t="s">
        <v>571</v>
      </c>
      <c r="B1" s="2"/>
      <c r="C1" s="2"/>
      <c r="D1" s="2"/>
    </row>
    <row r="2" spans="1:4" ht="14.25">
      <c r="A2" s="29" t="s">
        <v>572</v>
      </c>
      <c r="B2" s="2"/>
      <c r="C2" s="2"/>
      <c r="D2" s="2"/>
    </row>
    <row r="3" spans="1:4" ht="12.75">
      <c r="A3" s="2"/>
      <c r="B3" s="2"/>
      <c r="C3" s="2"/>
      <c r="D3" s="2"/>
    </row>
    <row r="4" ht="12.75">
      <c r="D4" s="432" t="s">
        <v>141</v>
      </c>
    </row>
    <row r="5" ht="13.5" thickBot="1"/>
    <row r="6" spans="1:4" ht="16.5" thickBot="1">
      <c r="A6" s="30" t="s">
        <v>32</v>
      </c>
      <c r="B6" s="31" t="s">
        <v>457</v>
      </c>
      <c r="C6" s="31" t="s">
        <v>528</v>
      </c>
      <c r="D6" s="32" t="s">
        <v>459</v>
      </c>
    </row>
    <row r="7" spans="1:4" ht="16.5" thickBot="1">
      <c r="A7" s="433" t="s">
        <v>20</v>
      </c>
      <c r="B7" s="434" t="s">
        <v>460</v>
      </c>
      <c r="C7" s="435" t="s">
        <v>461</v>
      </c>
      <c r="D7" s="436"/>
    </row>
    <row r="8" spans="1:4" ht="19.5">
      <c r="A8" s="43" t="s">
        <v>21</v>
      </c>
      <c r="B8" s="12" t="s">
        <v>573</v>
      </c>
      <c r="C8" s="6" t="s">
        <v>461</v>
      </c>
      <c r="D8" s="437" t="s">
        <v>244</v>
      </c>
    </row>
    <row r="9" spans="1:4" ht="15.75">
      <c r="A9" s="43" t="s">
        <v>22</v>
      </c>
      <c r="B9" s="12" t="s">
        <v>574</v>
      </c>
      <c r="C9" s="34" t="s">
        <v>461</v>
      </c>
      <c r="D9" s="44" t="s">
        <v>245</v>
      </c>
    </row>
    <row r="10" spans="1:4" ht="15.75">
      <c r="A10" s="43" t="s">
        <v>23</v>
      </c>
      <c r="B10" s="12" t="s">
        <v>445</v>
      </c>
      <c r="C10" s="34" t="s">
        <v>461</v>
      </c>
      <c r="D10" s="44" t="s">
        <v>246</v>
      </c>
    </row>
    <row r="11" spans="1:4" ht="15.75">
      <c r="A11" s="43" t="s">
        <v>469</v>
      </c>
      <c r="B11" s="12" t="s">
        <v>247</v>
      </c>
      <c r="C11" s="22" t="s">
        <v>575</v>
      </c>
      <c r="D11" s="461">
        <v>35.55</v>
      </c>
    </row>
    <row r="12" spans="1:4" ht="15.75">
      <c r="A12" s="43" t="s">
        <v>470</v>
      </c>
      <c r="B12" s="12" t="s">
        <v>576</v>
      </c>
      <c r="C12" s="34" t="s">
        <v>461</v>
      </c>
      <c r="D12" s="44" t="s">
        <v>248</v>
      </c>
    </row>
    <row r="13" spans="1:4" ht="15.75">
      <c r="A13" s="43" t="s">
        <v>472</v>
      </c>
      <c r="B13" s="12" t="s">
        <v>577</v>
      </c>
      <c r="C13" s="34" t="s">
        <v>461</v>
      </c>
      <c r="D13" s="44" t="s">
        <v>249</v>
      </c>
    </row>
    <row r="14" spans="1:4" ht="31.5">
      <c r="A14" s="43" t="s">
        <v>474</v>
      </c>
      <c r="B14" s="33" t="s">
        <v>578</v>
      </c>
      <c r="C14" s="34" t="s">
        <v>461</v>
      </c>
      <c r="D14" s="46" t="s">
        <v>142</v>
      </c>
    </row>
    <row r="15" spans="1:4" ht="15.75">
      <c r="A15" s="43" t="s">
        <v>476</v>
      </c>
      <c r="B15" s="12" t="s">
        <v>579</v>
      </c>
      <c r="C15" s="35" t="s">
        <v>461</v>
      </c>
      <c r="D15" s="438">
        <v>42917</v>
      </c>
    </row>
    <row r="16" spans="1:4" ht="15.75">
      <c r="A16" s="43" t="s">
        <v>478</v>
      </c>
      <c r="B16" s="22" t="s">
        <v>251</v>
      </c>
      <c r="C16" s="439" t="s">
        <v>252</v>
      </c>
      <c r="D16" s="440">
        <v>8.208</v>
      </c>
    </row>
    <row r="17" spans="1:4" ht="31.5">
      <c r="A17" s="47">
        <v>11</v>
      </c>
      <c r="B17" s="33" t="s">
        <v>253</v>
      </c>
      <c r="C17" s="441" t="s">
        <v>461</v>
      </c>
      <c r="D17" s="46" t="s">
        <v>143</v>
      </c>
    </row>
    <row r="18" spans="1:4" ht="15.75">
      <c r="A18" s="442" t="s">
        <v>255</v>
      </c>
      <c r="B18" s="12" t="s">
        <v>256</v>
      </c>
      <c r="C18" s="443" t="s">
        <v>257</v>
      </c>
      <c r="D18" s="468">
        <v>0.029</v>
      </c>
    </row>
    <row r="19" spans="1:4" ht="26.25" thickBot="1">
      <c r="A19" s="48" t="s">
        <v>258</v>
      </c>
      <c r="B19" s="445" t="s">
        <v>259</v>
      </c>
      <c r="C19" s="446" t="s">
        <v>461</v>
      </c>
      <c r="D19" s="46" t="s">
        <v>144</v>
      </c>
    </row>
    <row r="22" ht="13.5" thickBot="1"/>
    <row r="23" spans="1:4" ht="16.5" thickBot="1">
      <c r="A23" s="30" t="s">
        <v>32</v>
      </c>
      <c r="B23" s="31" t="s">
        <v>457</v>
      </c>
      <c r="C23" s="31" t="s">
        <v>528</v>
      </c>
      <c r="D23" s="32" t="s">
        <v>459</v>
      </c>
    </row>
    <row r="24" spans="1:4" ht="16.5" thickBot="1">
      <c r="A24" s="433" t="s">
        <v>20</v>
      </c>
      <c r="B24" s="434" t="s">
        <v>460</v>
      </c>
      <c r="C24" s="435" t="s">
        <v>461</v>
      </c>
      <c r="D24" s="436"/>
    </row>
    <row r="25" spans="1:4" ht="19.5">
      <c r="A25" s="43" t="s">
        <v>21</v>
      </c>
      <c r="B25" s="12" t="s">
        <v>573</v>
      </c>
      <c r="C25" s="6" t="s">
        <v>461</v>
      </c>
      <c r="D25" s="437" t="s">
        <v>261</v>
      </c>
    </row>
    <row r="26" spans="1:4" ht="15.75">
      <c r="A26" s="43" t="s">
        <v>22</v>
      </c>
      <c r="B26" s="12" t="s">
        <v>574</v>
      </c>
      <c r="C26" s="34" t="s">
        <v>461</v>
      </c>
      <c r="D26" s="44" t="s">
        <v>245</v>
      </c>
    </row>
    <row r="27" spans="1:4" ht="15.75">
      <c r="A27" s="43" t="s">
        <v>23</v>
      </c>
      <c r="B27" s="12" t="s">
        <v>445</v>
      </c>
      <c r="C27" s="34" t="s">
        <v>461</v>
      </c>
      <c r="D27" s="44" t="s">
        <v>246</v>
      </c>
    </row>
    <row r="28" spans="1:4" ht="15.75">
      <c r="A28" s="43" t="s">
        <v>469</v>
      </c>
      <c r="B28" s="12" t="s">
        <v>247</v>
      </c>
      <c r="C28" s="22" t="s">
        <v>575</v>
      </c>
      <c r="D28" s="461">
        <v>24.19</v>
      </c>
    </row>
    <row r="29" spans="1:4" ht="15.75">
      <c r="A29" s="43" t="s">
        <v>470</v>
      </c>
      <c r="B29" s="12" t="s">
        <v>576</v>
      </c>
      <c r="C29" s="34" t="s">
        <v>461</v>
      </c>
      <c r="D29" s="44" t="s">
        <v>248</v>
      </c>
    </row>
    <row r="30" spans="1:4" ht="15.75">
      <c r="A30" s="43" t="s">
        <v>472</v>
      </c>
      <c r="B30" s="12" t="s">
        <v>577</v>
      </c>
      <c r="C30" s="34" t="s">
        <v>461</v>
      </c>
      <c r="D30" s="49" t="s">
        <v>249</v>
      </c>
    </row>
    <row r="31" spans="1:4" ht="31.5">
      <c r="A31" s="43" t="s">
        <v>474</v>
      </c>
      <c r="B31" s="33" t="s">
        <v>578</v>
      </c>
      <c r="C31" s="34" t="s">
        <v>461</v>
      </c>
      <c r="D31" s="46" t="s">
        <v>145</v>
      </c>
    </row>
    <row r="32" spans="1:4" ht="15.75">
      <c r="A32" s="43" t="s">
        <v>476</v>
      </c>
      <c r="B32" s="12" t="s">
        <v>579</v>
      </c>
      <c r="C32" s="35" t="s">
        <v>461</v>
      </c>
      <c r="D32" s="438">
        <v>42917</v>
      </c>
    </row>
    <row r="33" spans="1:4" ht="15.75">
      <c r="A33" s="43" t="s">
        <v>478</v>
      </c>
      <c r="B33" s="22" t="s">
        <v>251</v>
      </c>
      <c r="C33" s="439" t="s">
        <v>263</v>
      </c>
      <c r="D33" s="45">
        <v>8.208</v>
      </c>
    </row>
    <row r="34" spans="1:4" ht="26.25" thickBot="1">
      <c r="A34" s="448">
        <v>11</v>
      </c>
      <c r="B34" s="445" t="s">
        <v>264</v>
      </c>
      <c r="C34" s="449" t="s">
        <v>461</v>
      </c>
      <c r="D34" s="447" t="s">
        <v>254</v>
      </c>
    </row>
    <row r="37" ht="13.5" thickBot="1"/>
    <row r="38" spans="1:4" ht="16.5" thickBot="1">
      <c r="A38" s="30" t="s">
        <v>32</v>
      </c>
      <c r="B38" s="31" t="s">
        <v>457</v>
      </c>
      <c r="C38" s="31" t="s">
        <v>528</v>
      </c>
      <c r="D38" s="32" t="s">
        <v>459</v>
      </c>
    </row>
    <row r="39" spans="1:4" ht="15.75">
      <c r="A39" s="433" t="s">
        <v>20</v>
      </c>
      <c r="B39" s="434" t="s">
        <v>460</v>
      </c>
      <c r="C39" s="435" t="s">
        <v>461</v>
      </c>
      <c r="D39" s="450"/>
    </row>
    <row r="40" spans="1:4" ht="18.75">
      <c r="A40" s="43" t="s">
        <v>21</v>
      </c>
      <c r="B40" s="12" t="s">
        <v>573</v>
      </c>
      <c r="C40" s="34" t="s">
        <v>461</v>
      </c>
      <c r="D40" s="451" t="s">
        <v>447</v>
      </c>
    </row>
    <row r="41" spans="1:4" ht="15.75">
      <c r="A41" s="43" t="s">
        <v>22</v>
      </c>
      <c r="B41" s="12" t="s">
        <v>574</v>
      </c>
      <c r="C41" s="34" t="s">
        <v>461</v>
      </c>
      <c r="D41" s="44" t="s">
        <v>245</v>
      </c>
    </row>
    <row r="42" spans="1:4" ht="15.75">
      <c r="A42" s="43" t="s">
        <v>23</v>
      </c>
      <c r="B42" s="12" t="s">
        <v>445</v>
      </c>
      <c r="C42" s="34" t="s">
        <v>461</v>
      </c>
      <c r="D42" s="44" t="s">
        <v>175</v>
      </c>
    </row>
    <row r="43" spans="1:4" ht="15.75">
      <c r="A43" s="43" t="s">
        <v>469</v>
      </c>
      <c r="B43" s="12" t="s">
        <v>247</v>
      </c>
      <c r="C43" s="22" t="s">
        <v>575</v>
      </c>
      <c r="D43" s="461">
        <v>1788.88</v>
      </c>
    </row>
    <row r="44" spans="1:4" ht="15.75">
      <c r="A44" s="43" t="s">
        <v>470</v>
      </c>
      <c r="B44" s="12" t="s">
        <v>576</v>
      </c>
      <c r="C44" s="34" t="s">
        <v>461</v>
      </c>
      <c r="D44" s="44" t="s">
        <v>265</v>
      </c>
    </row>
    <row r="45" spans="1:4" ht="15.75">
      <c r="A45" s="43" t="s">
        <v>472</v>
      </c>
      <c r="B45" s="12" t="s">
        <v>577</v>
      </c>
      <c r="C45" s="34" t="s">
        <v>461</v>
      </c>
      <c r="D45" s="49" t="s">
        <v>266</v>
      </c>
    </row>
    <row r="46" spans="1:4" ht="31.5">
      <c r="A46" s="43" t="s">
        <v>474</v>
      </c>
      <c r="B46" s="33" t="s">
        <v>578</v>
      </c>
      <c r="C46" s="34" t="s">
        <v>461</v>
      </c>
      <c r="D46" s="46" t="s">
        <v>146</v>
      </c>
    </row>
    <row r="47" spans="1:4" ht="15.75">
      <c r="A47" s="43" t="s">
        <v>476</v>
      </c>
      <c r="B47" s="12" t="s">
        <v>579</v>
      </c>
      <c r="C47" s="35" t="s">
        <v>461</v>
      </c>
      <c r="D47" s="438">
        <v>42917</v>
      </c>
    </row>
    <row r="48" spans="1:4" ht="15.75">
      <c r="A48" s="43" t="s">
        <v>478</v>
      </c>
      <c r="B48" s="22" t="s">
        <v>268</v>
      </c>
      <c r="C48" s="452" t="s">
        <v>269</v>
      </c>
      <c r="D48" s="453">
        <v>0.0323</v>
      </c>
    </row>
    <row r="49" spans="1:4" ht="15.75">
      <c r="A49" s="43" t="s">
        <v>270</v>
      </c>
      <c r="B49" s="22" t="s">
        <v>271</v>
      </c>
      <c r="C49" s="452" t="s">
        <v>269</v>
      </c>
      <c r="D49" s="454">
        <v>0.0283</v>
      </c>
    </row>
    <row r="50" spans="1:4" ht="15.75">
      <c r="A50" s="43" t="s">
        <v>272</v>
      </c>
      <c r="B50" s="22" t="s">
        <v>273</v>
      </c>
      <c r="C50" s="452" t="s">
        <v>269</v>
      </c>
      <c r="D50" s="454">
        <v>0.0243</v>
      </c>
    </row>
    <row r="51" spans="1:4" ht="15.75">
      <c r="A51" s="43" t="s">
        <v>274</v>
      </c>
      <c r="B51" s="22" t="s">
        <v>275</v>
      </c>
      <c r="C51" s="452" t="s">
        <v>269</v>
      </c>
      <c r="D51" s="51">
        <v>0.0254</v>
      </c>
    </row>
    <row r="52" spans="1:4" ht="25.5">
      <c r="A52" s="47">
        <v>11</v>
      </c>
      <c r="B52" s="33" t="s">
        <v>581</v>
      </c>
      <c r="C52" s="441" t="s">
        <v>461</v>
      </c>
      <c r="D52" s="455" t="s">
        <v>276</v>
      </c>
    </row>
    <row r="53" ht="15.75">
      <c r="B53" s="456" t="s">
        <v>153</v>
      </c>
    </row>
    <row r="55" ht="13.5" thickBot="1"/>
    <row r="56" spans="1:4" ht="16.5" thickBot="1">
      <c r="A56" s="30" t="s">
        <v>32</v>
      </c>
      <c r="B56" s="31" t="s">
        <v>457</v>
      </c>
      <c r="C56" s="31" t="s">
        <v>528</v>
      </c>
      <c r="D56" s="32" t="s">
        <v>459</v>
      </c>
    </row>
    <row r="57" spans="1:4" ht="15.75">
      <c r="A57" s="433" t="s">
        <v>20</v>
      </c>
      <c r="B57" s="434" t="s">
        <v>460</v>
      </c>
      <c r="C57" s="435" t="s">
        <v>461</v>
      </c>
      <c r="D57" s="450"/>
    </row>
    <row r="58" spans="1:4" ht="18.75">
      <c r="A58" s="43" t="s">
        <v>21</v>
      </c>
      <c r="B58" s="12" t="s">
        <v>573</v>
      </c>
      <c r="C58" s="34" t="s">
        <v>461</v>
      </c>
      <c r="D58" s="451" t="s">
        <v>277</v>
      </c>
    </row>
    <row r="59" spans="1:4" ht="15.75">
      <c r="A59" s="43" t="s">
        <v>22</v>
      </c>
      <c r="B59" s="12" t="s">
        <v>574</v>
      </c>
      <c r="C59" s="34" t="s">
        <v>461</v>
      </c>
      <c r="D59" s="44" t="s">
        <v>245</v>
      </c>
    </row>
    <row r="60" spans="1:4" ht="15.75">
      <c r="A60" s="43" t="s">
        <v>23</v>
      </c>
      <c r="B60" s="12" t="s">
        <v>445</v>
      </c>
      <c r="C60" s="34" t="s">
        <v>461</v>
      </c>
      <c r="D60" s="44" t="s">
        <v>175</v>
      </c>
    </row>
    <row r="61" spans="1:4" ht="15.75">
      <c r="A61" s="43" t="s">
        <v>469</v>
      </c>
      <c r="B61" s="12" t="s">
        <v>247</v>
      </c>
      <c r="C61" s="22" t="s">
        <v>297</v>
      </c>
      <c r="D61" s="461">
        <v>1788.88</v>
      </c>
    </row>
    <row r="62" spans="1:4" ht="15.75">
      <c r="A62" s="43"/>
      <c r="B62" s="12" t="s">
        <v>147</v>
      </c>
      <c r="C62" s="22" t="s">
        <v>148</v>
      </c>
      <c r="D62" s="461">
        <v>95.31</v>
      </c>
    </row>
    <row r="63" spans="1:4" ht="15.75">
      <c r="A63" s="43" t="s">
        <v>470</v>
      </c>
      <c r="B63" s="12" t="s">
        <v>576</v>
      </c>
      <c r="C63" s="34" t="s">
        <v>461</v>
      </c>
      <c r="D63" s="44" t="s">
        <v>265</v>
      </c>
    </row>
    <row r="64" spans="1:4" ht="15.75">
      <c r="A64" s="43" t="s">
        <v>472</v>
      </c>
      <c r="B64" s="12" t="s">
        <v>577</v>
      </c>
      <c r="C64" s="34" t="s">
        <v>461</v>
      </c>
      <c r="D64" s="49" t="s">
        <v>266</v>
      </c>
    </row>
    <row r="65" spans="1:4" ht="31.5">
      <c r="A65" s="43" t="s">
        <v>474</v>
      </c>
      <c r="B65" s="33" t="s">
        <v>578</v>
      </c>
      <c r="C65" s="34" t="s">
        <v>461</v>
      </c>
      <c r="D65" s="46" t="s">
        <v>149</v>
      </c>
    </row>
    <row r="66" spans="1:4" ht="15.75">
      <c r="A66" s="43" t="s">
        <v>476</v>
      </c>
      <c r="B66" s="12" t="s">
        <v>579</v>
      </c>
      <c r="C66" s="35" t="s">
        <v>461</v>
      </c>
      <c r="D66" s="438">
        <v>42917</v>
      </c>
    </row>
    <row r="67" spans="1:4" ht="15.75">
      <c r="A67" s="43" t="s">
        <v>478</v>
      </c>
      <c r="B67" s="22" t="s">
        <v>279</v>
      </c>
      <c r="C67" s="457" t="s">
        <v>252</v>
      </c>
      <c r="D67" s="453">
        <v>3.496</v>
      </c>
    </row>
    <row r="68" spans="1:4" ht="26.25" thickBot="1">
      <c r="A68" s="448">
        <v>11</v>
      </c>
      <c r="B68" s="445" t="s">
        <v>264</v>
      </c>
      <c r="C68" s="449" t="s">
        <v>461</v>
      </c>
      <c r="D68" s="447" t="s">
        <v>254</v>
      </c>
    </row>
    <row r="71" ht="13.5" thickBot="1"/>
    <row r="72" spans="1:4" ht="16.5" thickBot="1">
      <c r="A72" s="30" t="s">
        <v>32</v>
      </c>
      <c r="B72" s="31" t="s">
        <v>457</v>
      </c>
      <c r="C72" s="31" t="s">
        <v>528</v>
      </c>
      <c r="D72" s="32" t="s">
        <v>459</v>
      </c>
    </row>
    <row r="73" spans="1:4" ht="15.75">
      <c r="A73" s="41" t="s">
        <v>20</v>
      </c>
      <c r="B73" s="42" t="s">
        <v>460</v>
      </c>
      <c r="C73" s="54" t="s">
        <v>461</v>
      </c>
      <c r="D73" s="55"/>
    </row>
    <row r="74" spans="1:4" ht="18.75">
      <c r="A74" s="43" t="s">
        <v>21</v>
      </c>
      <c r="B74" s="12" t="s">
        <v>573</v>
      </c>
      <c r="C74" s="34" t="s">
        <v>461</v>
      </c>
      <c r="D74" s="451" t="s">
        <v>448</v>
      </c>
    </row>
    <row r="75" spans="1:4" ht="15.75">
      <c r="A75" s="43" t="s">
        <v>22</v>
      </c>
      <c r="B75" s="12" t="s">
        <v>574</v>
      </c>
      <c r="C75" s="34" t="s">
        <v>461</v>
      </c>
      <c r="D75" s="52" t="s">
        <v>38</v>
      </c>
    </row>
    <row r="76" spans="1:4" ht="15.75">
      <c r="A76" s="43" t="s">
        <v>23</v>
      </c>
      <c r="B76" s="12" t="s">
        <v>445</v>
      </c>
      <c r="C76" s="34" t="s">
        <v>461</v>
      </c>
      <c r="D76" s="44" t="s">
        <v>280</v>
      </c>
    </row>
    <row r="77" spans="1:4" ht="25.5">
      <c r="A77" s="43" t="s">
        <v>469</v>
      </c>
      <c r="B77" s="33" t="s">
        <v>582</v>
      </c>
      <c r="C77" s="22" t="s">
        <v>575</v>
      </c>
      <c r="D77" s="461">
        <v>3.38</v>
      </c>
    </row>
    <row r="78" spans="1:4" ht="15.75">
      <c r="A78" s="43" t="s">
        <v>583</v>
      </c>
      <c r="B78" s="33" t="s">
        <v>584</v>
      </c>
      <c r="C78" s="22" t="s">
        <v>575</v>
      </c>
      <c r="D78" s="461">
        <v>4.25</v>
      </c>
    </row>
    <row r="79" spans="1:4" ht="15.75">
      <c r="A79" s="43" t="s">
        <v>470</v>
      </c>
      <c r="B79" s="12" t="s">
        <v>576</v>
      </c>
      <c r="C79" s="34" t="s">
        <v>461</v>
      </c>
      <c r="D79" s="44" t="s">
        <v>281</v>
      </c>
    </row>
    <row r="80" spans="1:4" ht="15.75">
      <c r="A80" s="43" t="s">
        <v>472</v>
      </c>
      <c r="B80" s="12" t="s">
        <v>577</v>
      </c>
      <c r="C80" s="34" t="s">
        <v>461</v>
      </c>
      <c r="D80" s="49" t="s">
        <v>39</v>
      </c>
    </row>
    <row r="81" spans="1:4" ht="25.5">
      <c r="A81" s="43" t="s">
        <v>474</v>
      </c>
      <c r="B81" s="33" t="s">
        <v>578</v>
      </c>
      <c r="C81" s="34" t="s">
        <v>461</v>
      </c>
      <c r="D81" s="46" t="s">
        <v>586</v>
      </c>
    </row>
    <row r="82" spans="1:4" ht="15.75">
      <c r="A82" s="43" t="s">
        <v>476</v>
      </c>
      <c r="B82" s="12" t="s">
        <v>579</v>
      </c>
      <c r="C82" s="35" t="s">
        <v>461</v>
      </c>
      <c r="D82" s="438">
        <v>42917</v>
      </c>
    </row>
    <row r="83" spans="1:4" ht="27.75" customHeight="1">
      <c r="A83" s="47">
        <v>10</v>
      </c>
      <c r="B83" s="12" t="s">
        <v>251</v>
      </c>
      <c r="C83" s="6" t="s">
        <v>282</v>
      </c>
      <c r="D83" s="458" t="s">
        <v>283</v>
      </c>
    </row>
    <row r="84" spans="1:4" ht="31.5">
      <c r="A84" s="53">
        <v>11</v>
      </c>
      <c r="B84" s="33" t="s">
        <v>587</v>
      </c>
      <c r="C84" s="5" t="s">
        <v>284</v>
      </c>
      <c r="D84" s="51">
        <v>0.6</v>
      </c>
    </row>
    <row r="85" spans="1:4" ht="32.25" customHeight="1">
      <c r="A85" s="53" t="s">
        <v>285</v>
      </c>
      <c r="B85" s="33" t="s">
        <v>286</v>
      </c>
      <c r="C85" s="5" t="s">
        <v>284</v>
      </c>
      <c r="D85" s="51">
        <v>1.3</v>
      </c>
    </row>
    <row r="86" spans="1:4" ht="30" customHeight="1">
      <c r="A86" s="47">
        <v>12</v>
      </c>
      <c r="B86" s="33" t="s">
        <v>581</v>
      </c>
      <c r="C86" s="6"/>
      <c r="D86" s="46" t="s">
        <v>150</v>
      </c>
    </row>
    <row r="87" spans="1:4" s="36" customFormat="1" ht="26.25" thickBot="1">
      <c r="A87" s="448" t="s">
        <v>287</v>
      </c>
      <c r="B87" s="445" t="s">
        <v>259</v>
      </c>
      <c r="C87" s="459"/>
      <c r="D87" s="46" t="s">
        <v>144</v>
      </c>
    </row>
    <row r="88" s="36" customFormat="1" ht="12.75"/>
    <row r="89" s="36" customFormat="1" ht="38.25">
      <c r="B89" s="460" t="s">
        <v>289</v>
      </c>
    </row>
    <row r="90" s="36" customFormat="1" ht="12.75"/>
    <row r="91" s="36" customFormat="1" ht="13.5" thickBot="1"/>
    <row r="92" spans="1:4" ht="16.5" thickBot="1">
      <c r="A92" s="30" t="s">
        <v>32</v>
      </c>
      <c r="B92" s="31" t="s">
        <v>457</v>
      </c>
      <c r="C92" s="31" t="s">
        <v>528</v>
      </c>
      <c r="D92" s="32" t="s">
        <v>459</v>
      </c>
    </row>
    <row r="93" spans="1:4" ht="16.5" thickBot="1">
      <c r="A93" s="433" t="s">
        <v>20</v>
      </c>
      <c r="B93" s="434" t="s">
        <v>460</v>
      </c>
      <c r="C93" s="435" t="s">
        <v>461</v>
      </c>
      <c r="D93" s="436"/>
    </row>
    <row r="94" spans="1:4" ht="19.5">
      <c r="A94" s="43" t="s">
        <v>21</v>
      </c>
      <c r="B94" s="12" t="s">
        <v>573</v>
      </c>
      <c r="C94" s="6" t="s">
        <v>461</v>
      </c>
      <c r="D94" s="437" t="s">
        <v>290</v>
      </c>
    </row>
    <row r="95" spans="1:4" ht="15.75">
      <c r="A95" s="43" t="s">
        <v>22</v>
      </c>
      <c r="B95" s="12" t="s">
        <v>574</v>
      </c>
      <c r="C95" s="34" t="s">
        <v>461</v>
      </c>
      <c r="D95" s="44" t="s">
        <v>291</v>
      </c>
    </row>
    <row r="96" spans="1:4" ht="15.75">
      <c r="A96" s="43"/>
      <c r="B96" s="12" t="s">
        <v>151</v>
      </c>
      <c r="C96" s="34" t="s">
        <v>299</v>
      </c>
      <c r="D96" s="462">
        <v>70.49</v>
      </c>
    </row>
    <row r="97" spans="1:4" ht="15.75">
      <c r="A97" s="43" t="s">
        <v>469</v>
      </c>
      <c r="B97" s="12" t="s">
        <v>300</v>
      </c>
      <c r="C97" s="22" t="s">
        <v>301</v>
      </c>
      <c r="D97" s="461">
        <v>5422</v>
      </c>
    </row>
    <row r="98" spans="1:4" ht="25.5">
      <c r="A98" s="43" t="s">
        <v>470</v>
      </c>
      <c r="B98" s="12" t="s">
        <v>576</v>
      </c>
      <c r="C98" s="34" t="s">
        <v>461</v>
      </c>
      <c r="D98" s="52" t="s">
        <v>302</v>
      </c>
    </row>
    <row r="99" spans="1:4" ht="15.75">
      <c r="A99" s="43" t="s">
        <v>472</v>
      </c>
      <c r="B99" s="12" t="s">
        <v>577</v>
      </c>
      <c r="C99" s="34" t="s">
        <v>461</v>
      </c>
      <c r="D99" s="49"/>
    </row>
    <row r="100" spans="1:4" ht="31.5">
      <c r="A100" s="43" t="s">
        <v>474</v>
      </c>
      <c r="B100" s="33" t="s">
        <v>578</v>
      </c>
      <c r="C100" s="34" t="s">
        <v>461</v>
      </c>
      <c r="D100" s="46" t="s">
        <v>152</v>
      </c>
    </row>
    <row r="101" spans="1:4" ht="15.75">
      <c r="A101" s="43" t="s">
        <v>476</v>
      </c>
      <c r="B101" s="12" t="s">
        <v>579</v>
      </c>
      <c r="C101" s="35" t="s">
        <v>461</v>
      </c>
      <c r="D101" s="438">
        <v>42917</v>
      </c>
    </row>
    <row r="102" spans="1:4" ht="15.75">
      <c r="A102" s="43" t="s">
        <v>478</v>
      </c>
      <c r="B102" s="22" t="s">
        <v>251</v>
      </c>
      <c r="C102" s="439" t="s">
        <v>263</v>
      </c>
      <c r="D102" s="45">
        <v>13</v>
      </c>
    </row>
    <row r="103" spans="1:4" ht="26.25" thickBot="1">
      <c r="A103" s="448">
        <v>11</v>
      </c>
      <c r="B103" s="445" t="s">
        <v>264</v>
      </c>
      <c r="C103" s="449" t="s">
        <v>461</v>
      </c>
      <c r="D103" s="447" t="s">
        <v>295</v>
      </c>
    </row>
  </sheetData>
  <printOptions/>
  <pageMargins left="0.4724409448818898" right="0.31496062992125984" top="0.31496062992125984" bottom="0.3937007874015748" header="0.31496062992125984" footer="0.5118110236220472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4"/>
  <dimension ref="A1:D15"/>
  <sheetViews>
    <sheetView workbookViewId="0" topLeftCell="A1">
      <selection activeCell="A1" sqref="A1"/>
    </sheetView>
  </sheetViews>
  <sheetFormatPr defaultColWidth="9.140625" defaultRowHeight="12.75"/>
  <cols>
    <col min="1" max="1" width="5.421875" style="2" customWidth="1"/>
    <col min="2" max="2" width="62.421875" style="2" customWidth="1"/>
    <col min="3" max="3" width="10.8515625" style="2" customWidth="1"/>
    <col min="4" max="4" width="10.421875" style="2" customWidth="1"/>
    <col min="5" max="16384" width="9.140625" style="2" customWidth="1"/>
  </cols>
  <sheetData>
    <row r="1" ht="15.75">
      <c r="A1" s="4" t="s">
        <v>590</v>
      </c>
    </row>
    <row r="2" ht="15.75">
      <c r="A2" s="4" t="s">
        <v>591</v>
      </c>
    </row>
    <row r="4" spans="1:4" ht="31.5">
      <c r="A4" s="5" t="s">
        <v>32</v>
      </c>
      <c r="B4" s="6" t="s">
        <v>457</v>
      </c>
      <c r="C4" s="6" t="s">
        <v>528</v>
      </c>
      <c r="D4" s="6" t="s">
        <v>459</v>
      </c>
    </row>
    <row r="5" spans="1:4" ht="15.75">
      <c r="A5" s="12" t="s">
        <v>20</v>
      </c>
      <c r="B5" s="12" t="s">
        <v>460</v>
      </c>
      <c r="C5" s="6" t="s">
        <v>461</v>
      </c>
      <c r="D5" s="488" t="s">
        <v>592</v>
      </c>
    </row>
    <row r="6" spans="1:4" ht="15.75">
      <c r="A6" s="12" t="s">
        <v>21</v>
      </c>
      <c r="B6" s="12" t="s">
        <v>593</v>
      </c>
      <c r="C6" s="6" t="s">
        <v>461</v>
      </c>
      <c r="D6" s="489"/>
    </row>
    <row r="7" spans="1:4" ht="15.75">
      <c r="A7" s="12" t="s">
        <v>22</v>
      </c>
      <c r="B7" s="12" t="s">
        <v>594</v>
      </c>
      <c r="C7" s="6" t="s">
        <v>461</v>
      </c>
      <c r="D7" s="489"/>
    </row>
    <row r="8" spans="1:4" ht="25.5">
      <c r="A8" s="12" t="s">
        <v>23</v>
      </c>
      <c r="B8" s="33" t="s">
        <v>595</v>
      </c>
      <c r="C8" s="12" t="s">
        <v>495</v>
      </c>
      <c r="D8" s="489"/>
    </row>
    <row r="9" spans="1:4" ht="25.5">
      <c r="A9" s="37" t="s">
        <v>596</v>
      </c>
      <c r="B9" s="24"/>
      <c r="C9" s="38"/>
      <c r="D9" s="489"/>
    </row>
    <row r="10" spans="1:4" ht="15.75">
      <c r="A10" s="12" t="s">
        <v>469</v>
      </c>
      <c r="B10" s="12" t="s">
        <v>597</v>
      </c>
      <c r="C10" s="6" t="s">
        <v>461</v>
      </c>
      <c r="D10" s="489"/>
    </row>
    <row r="11" spans="1:4" ht="15.75">
      <c r="A11" s="12" t="s">
        <v>470</v>
      </c>
      <c r="B11" s="12" t="s">
        <v>598</v>
      </c>
      <c r="C11" s="6" t="s">
        <v>461</v>
      </c>
      <c r="D11" s="489"/>
    </row>
    <row r="12" spans="1:4" ht="15.75">
      <c r="A12" s="12" t="s">
        <v>472</v>
      </c>
      <c r="B12" s="12" t="s">
        <v>599</v>
      </c>
      <c r="C12" s="6" t="s">
        <v>461</v>
      </c>
      <c r="D12" s="489"/>
    </row>
    <row r="13" spans="1:4" ht="15.75">
      <c r="A13" s="12" t="s">
        <v>474</v>
      </c>
      <c r="B13" s="12" t="s">
        <v>0</v>
      </c>
      <c r="C13" s="6" t="s">
        <v>461</v>
      </c>
      <c r="D13" s="489"/>
    </row>
    <row r="14" spans="1:4" ht="12.75">
      <c r="A14" s="12" t="s">
        <v>476</v>
      </c>
      <c r="B14" s="12" t="s">
        <v>1</v>
      </c>
      <c r="C14" s="12" t="s">
        <v>575</v>
      </c>
      <c r="D14" s="489"/>
    </row>
    <row r="15" spans="1:4" ht="25.5">
      <c r="A15" s="12" t="s">
        <v>478</v>
      </c>
      <c r="B15" s="33" t="s">
        <v>2</v>
      </c>
      <c r="C15" s="6" t="s">
        <v>461</v>
      </c>
      <c r="D15" s="490"/>
    </row>
  </sheetData>
  <mergeCells count="1">
    <mergeCell ref="D5:D1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5"/>
  <dimension ref="A1:F15"/>
  <sheetViews>
    <sheetView workbookViewId="0" topLeftCell="A1">
      <selection activeCell="D17" sqref="D17"/>
    </sheetView>
  </sheetViews>
  <sheetFormatPr defaultColWidth="9.140625" defaultRowHeight="12.75"/>
  <cols>
    <col min="1" max="1" width="5.421875" style="2" customWidth="1"/>
    <col min="2" max="2" width="62.421875" style="2" customWidth="1"/>
    <col min="3" max="3" width="10.8515625" style="2" customWidth="1"/>
    <col min="4" max="4" width="12.140625" style="2" customWidth="1"/>
    <col min="5" max="16384" width="9.140625" style="2" customWidth="1"/>
  </cols>
  <sheetData>
    <row r="1" ht="15.75">
      <c r="A1" s="4" t="s">
        <v>3</v>
      </c>
    </row>
    <row r="2" ht="15.75">
      <c r="A2" s="4" t="s">
        <v>4</v>
      </c>
    </row>
    <row r="4" spans="1:4" ht="31.5">
      <c r="A4" s="5" t="s">
        <v>32</v>
      </c>
      <c r="B4" s="6" t="s">
        <v>457</v>
      </c>
      <c r="C4" s="6" t="s">
        <v>528</v>
      </c>
      <c r="D4" s="6" t="s">
        <v>459</v>
      </c>
    </row>
    <row r="5" spans="1:4" ht="15.75">
      <c r="A5" s="12" t="s">
        <v>20</v>
      </c>
      <c r="B5" s="12" t="s">
        <v>460</v>
      </c>
      <c r="C5" s="6" t="s">
        <v>461</v>
      </c>
      <c r="D5" s="8"/>
    </row>
    <row r="6" spans="1:4" ht="12.75">
      <c r="A6" s="14" t="s">
        <v>5</v>
      </c>
      <c r="B6" s="15"/>
      <c r="C6" s="15"/>
      <c r="D6" s="16"/>
    </row>
    <row r="7" spans="1:4" ht="15.75">
      <c r="A7" s="12" t="s">
        <v>21</v>
      </c>
      <c r="B7" s="12" t="s">
        <v>6</v>
      </c>
      <c r="C7" s="6" t="s">
        <v>461</v>
      </c>
      <c r="D7" s="8"/>
    </row>
    <row r="8" spans="1:4" ht="38.25">
      <c r="A8" s="12" t="s">
        <v>22</v>
      </c>
      <c r="B8" s="33" t="s">
        <v>7</v>
      </c>
      <c r="C8" s="39" t="s">
        <v>575</v>
      </c>
      <c r="D8" s="8"/>
    </row>
    <row r="9" spans="1:4" ht="38.25">
      <c r="A9" s="12" t="s">
        <v>23</v>
      </c>
      <c r="B9" s="33" t="s">
        <v>8</v>
      </c>
      <c r="C9" s="8"/>
      <c r="D9" s="8"/>
    </row>
    <row r="10" spans="1:4" ht="12.75">
      <c r="A10" s="12" t="s">
        <v>469</v>
      </c>
      <c r="B10" s="12" t="s">
        <v>517</v>
      </c>
      <c r="C10" s="39" t="s">
        <v>461</v>
      </c>
      <c r="D10" s="8"/>
    </row>
    <row r="13" spans="1:6" ht="16.5" customHeight="1">
      <c r="A13" s="491" t="s">
        <v>9</v>
      </c>
      <c r="B13" s="492"/>
      <c r="C13" s="492"/>
      <c r="D13" s="492"/>
      <c r="E13" s="492"/>
      <c r="F13" s="492"/>
    </row>
    <row r="14" spans="1:6" ht="12.75">
      <c r="A14" s="491" t="s">
        <v>10</v>
      </c>
      <c r="B14" s="492"/>
      <c r="C14" s="492"/>
      <c r="D14" s="492"/>
      <c r="E14" s="492"/>
      <c r="F14" s="492"/>
    </row>
    <row r="15" spans="1:6" ht="12.75">
      <c r="A15" s="491" t="s">
        <v>11</v>
      </c>
      <c r="B15" s="492"/>
      <c r="C15" s="492"/>
      <c r="D15" s="492"/>
      <c r="E15" s="492"/>
      <c r="F15" s="492"/>
    </row>
  </sheetData>
  <mergeCells count="3">
    <mergeCell ref="A13:F13"/>
    <mergeCell ref="A14:F14"/>
    <mergeCell ref="A15:F15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6"/>
  <dimension ref="A1:D7"/>
  <sheetViews>
    <sheetView workbookViewId="0" topLeftCell="A1">
      <selection activeCell="D17" sqref="D17"/>
    </sheetView>
  </sheetViews>
  <sheetFormatPr defaultColWidth="9.140625" defaultRowHeight="12.75"/>
  <cols>
    <col min="1" max="1" width="5.421875" style="2" customWidth="1"/>
    <col min="2" max="2" width="62.421875" style="2" customWidth="1"/>
    <col min="3" max="3" width="10.8515625" style="2" customWidth="1"/>
    <col min="4" max="4" width="22.57421875" style="2" customWidth="1"/>
    <col min="5" max="16384" width="9.140625" style="2" customWidth="1"/>
  </cols>
  <sheetData>
    <row r="1" ht="15.75">
      <c r="A1" s="4" t="s">
        <v>12</v>
      </c>
    </row>
    <row r="2" ht="15.75">
      <c r="A2" s="4" t="s">
        <v>13</v>
      </c>
    </row>
    <row r="4" spans="1:4" ht="31.5">
      <c r="A4" s="5" t="s">
        <v>32</v>
      </c>
      <c r="B4" s="6" t="s">
        <v>457</v>
      </c>
      <c r="C4" s="6" t="s">
        <v>528</v>
      </c>
      <c r="D4" s="6" t="s">
        <v>459</v>
      </c>
    </row>
    <row r="5" spans="1:4" ht="15.75">
      <c r="A5" s="12" t="s">
        <v>20</v>
      </c>
      <c r="B5" s="12" t="s">
        <v>460</v>
      </c>
      <c r="C5" s="6" t="s">
        <v>461</v>
      </c>
      <c r="D5" s="493" t="s">
        <v>14</v>
      </c>
    </row>
    <row r="6" spans="1:4" ht="25.5">
      <c r="A6" s="12" t="s">
        <v>21</v>
      </c>
      <c r="B6" s="33" t="s">
        <v>15</v>
      </c>
      <c r="C6" s="6" t="s">
        <v>461</v>
      </c>
      <c r="D6" s="494"/>
    </row>
    <row r="7" spans="1:4" ht="25.5">
      <c r="A7" s="12" t="s">
        <v>22</v>
      </c>
      <c r="B7" s="33" t="s">
        <v>16</v>
      </c>
      <c r="C7" s="6" t="s">
        <v>461</v>
      </c>
      <c r="D7" s="494"/>
    </row>
  </sheetData>
  <mergeCells count="1">
    <mergeCell ref="D5:D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Ведущий экономист</cp:lastModifiedBy>
  <cp:lastPrinted>2015-09-23T08:31:46Z</cp:lastPrinted>
  <dcterms:created xsi:type="dcterms:W3CDTF">1996-10-08T23:32:33Z</dcterms:created>
  <dcterms:modified xsi:type="dcterms:W3CDTF">2018-03-30T06:52:29Z</dcterms:modified>
  <cp:category/>
  <cp:version/>
  <cp:contentType/>
  <cp:contentStatus/>
</cp:coreProperties>
</file>